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3\4. ОСОБЫЙ ПОРЯДОК\"/>
    </mc:Choice>
  </mc:AlternateContent>
  <xr:revisionPtr revIDLastSave="0" documentId="13_ncr:1_{A7B4C56E-D45A-437D-87D3-0704D60A91C3}" xr6:coauthVersionLast="47" xr6:coauthVersionMax="47" xr10:uidLastSave="{00000000-0000-0000-0000-000000000000}"/>
  <bookViews>
    <workbookView xWindow="-113" yWindow="-113" windowWidth="20260" windowHeight="10769" xr2:uid="{00000000-000D-0000-FFFF-FFFF00000000}"/>
  </bookViews>
  <sheets>
    <sheet name="на 2023 г" sheetId="2" r:id="rId1"/>
  </sheets>
  <externalReferences>
    <externalReference r:id="rId2"/>
  </externalReferences>
  <definedNames>
    <definedName name="ЕИ" localSheetId="0">'[1]Единицы измерения'!$B$3:$B$46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_xlnm.Print_Area" localSheetId="0">'на 2023 г'!$A$1:$AD$56</definedName>
    <definedName name="Основание_ОИ_ТКП_ВХК">'[1]Основание ОИ, ТКП, ВХК'!$A$3:$A$121</definedName>
    <definedName name="Приоритеты_закупок">'[1]Приоритет закупок'!$A$3:$A$5</definedName>
    <definedName name="С_НДС">'[1]Признак НДС'!$B$3:$B$5</definedName>
    <definedName name="Способы_закупок_итог">'[1]Способы закупок'!$A$4:$A$13</definedName>
    <definedName name="Тип_дней">'[1]Тип дней'!$B$2:$B$3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2" i="2" l="1"/>
  <c r="AD36" i="2"/>
  <c r="AC47" i="2"/>
  <c r="AD47" i="2" s="1"/>
  <c r="AC46" i="2"/>
  <c r="AD46" i="2" s="1"/>
  <c r="AC45" i="2"/>
  <c r="AD45" i="2" s="1"/>
  <c r="AC44" i="2"/>
  <c r="AD44" i="2" s="1"/>
  <c r="AC43" i="2"/>
  <c r="AD43" i="2" s="1"/>
  <c r="AC42" i="2"/>
  <c r="AD42" i="2" s="1"/>
  <c r="AC41" i="2"/>
  <c r="AD41" i="2" s="1"/>
  <c r="AC40" i="2"/>
  <c r="AD40" i="2" s="1"/>
  <c r="AC39" i="2"/>
  <c r="AD39" i="2" s="1"/>
  <c r="AC38" i="2"/>
  <c r="AD38" i="2" s="1"/>
  <c r="AC37" i="2"/>
  <c r="AD37" i="2" s="1"/>
  <c r="AD31" i="2"/>
  <c r="AD35" i="2"/>
  <c r="AD34" i="2"/>
  <c r="AC30" i="2"/>
  <c r="AD30" i="2" s="1"/>
</calcChain>
</file>

<file path=xl/sharedStrings.xml><?xml version="1.0" encoding="utf-8"?>
<sst xmlns="http://schemas.openxmlformats.org/spreadsheetml/2006/main" count="343" uniqueCount="120">
  <si>
    <t>Единица измерения</t>
  </si>
  <si>
    <t>Маркетинговая цена за единицу, тенге без НДС</t>
  </si>
  <si>
    <t xml:space="preserve">№ </t>
  </si>
  <si>
    <t>351110.100.000000</t>
  </si>
  <si>
    <t>Электроэнергия</t>
  </si>
  <si>
    <t>для собственного потребления</t>
  </si>
  <si>
    <t>пп 3. п 1. статья 73 Порядка Фонда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</si>
  <si>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</si>
  <si>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</si>
  <si>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</si>
  <si>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</si>
  <si>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</si>
  <si>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</si>
  <si>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</si>
  <si>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</si>
  <si>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</si>
  <si>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</si>
  <si>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</si>
  <si>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</si>
  <si>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</si>
  <si>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Условия оплаты</t>
  </si>
  <si>
    <t>Признак Рассчитать без НДС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</si>
  <si>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</si>
  <si>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</si>
  <si>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</si>
  <si>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</si>
  <si>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</si>
  <si>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</si>
  <si>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</si>
  <si>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</si>
  <si>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</si>
  <si>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</si>
  <si>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</si>
  <si>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</si>
  <si>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</si>
  <si>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Товары</t>
  </si>
  <si>
    <t>710000000</t>
  </si>
  <si>
    <t xml:space="preserve">ул. Д.Кунаева, 10 </t>
  </si>
  <si>
    <t>KZ</t>
  </si>
  <si>
    <t>DDP</t>
  </si>
  <si>
    <t>214 Киловатт</t>
  </si>
  <si>
    <t>С НДС</t>
  </si>
  <si>
    <t>Особый порядок</t>
  </si>
  <si>
    <t xml:space="preserve">Основание проведения закупок </t>
  </si>
  <si>
    <t>11.2022</t>
  </si>
  <si>
    <t>г. Астана, проспект Әл-Фараби, 107</t>
  </si>
  <si>
    <t>01.2023</t>
  </si>
  <si>
    <t>12.2023</t>
  </si>
  <si>
    <t>№НП/93-пр от 24.11.2022 года</t>
  </si>
  <si>
    <t>Приложение к Приказу</t>
  </si>
  <si>
    <t>Перечень товаров, работ и услуг, закупаемых Акционерным обществом "Қазтеміртранс" по Особому порядку на 2023 год</t>
  </si>
  <si>
    <t>522919.100.000000</t>
  </si>
  <si>
    <t xml:space="preserve">Услуги по транспортно-экспедиторскому обслуживанию </t>
  </si>
  <si>
    <t>Комплекс услуг по транспортно-экспедиторскому обслуживанию</t>
  </si>
  <si>
    <r>
      <rPr>
        <sz val="11"/>
        <rFont val="Times New Roman"/>
        <family val="1"/>
        <charset val="204"/>
      </rPr>
      <t>пп. 2) п.1</t>
    </r>
    <r>
      <rPr>
        <sz val="11"/>
        <color theme="1"/>
        <rFont val="Times New Roman"/>
        <family val="1"/>
        <charset val="204"/>
      </rPr>
      <t xml:space="preserve"> статьи 73 Порядка Фонда</t>
    </r>
  </si>
  <si>
    <t>январь, февраль</t>
  </si>
  <si>
    <t>Узбекистан, Таджикистан, Кыргызстан, Туркмения, Грузия, Азербайджан, Армения, Украина и Молдова</t>
  </si>
  <si>
    <t>12 мес</t>
  </si>
  <si>
    <t>без НДС</t>
  </si>
  <si>
    <t>2022-2023 годы</t>
  </si>
  <si>
    <t>внес доп №1 в Перечень, 
приказ №НП/13-пр от 27.01.2023 года</t>
  </si>
  <si>
    <t>доп 1</t>
  </si>
  <si>
    <t>февраль, март</t>
  </si>
  <si>
    <t>Российская Федерация</t>
  </si>
  <si>
    <t xml:space="preserve">100 (сто) % (процентов) от ежемесячной оплаты </t>
  </si>
  <si>
    <t>внес доп №2 в Перечень, 
приказ №НП/21-пр от 21.02.2023 года</t>
  </si>
  <si>
    <t>внес изм №3 в Перечень, 
приказ №НП/31-пр от 24.03.2023 года</t>
  </si>
  <si>
    <t>522919.900.000000</t>
  </si>
  <si>
    <t>Услуги агента по организации ремонта грузовых вагонов вагоноремонтными предприятиями</t>
  </si>
  <si>
    <t>июнь</t>
  </si>
  <si>
    <t>Российская Федерация, Армения, Азербайджан, Беларусь, Эстония, Грузия, Кыргызстан, Литва, Латвия, Молдова, Таджикистан, Туркменистан, Узбекистан</t>
  </si>
  <si>
    <t>доп 2,3 изм по предоплате</t>
  </si>
  <si>
    <t xml:space="preserve">доп 4, доп </t>
  </si>
  <si>
    <t>ваг</t>
  </si>
  <si>
    <t>внес доп №4 в Перечень, 
приказ №НП/57-пр от 14.06.2023 года</t>
  </si>
  <si>
    <t>внес изм №5 в Перечень, 
приказ №НП/66-пр от 17.07.2023 года</t>
  </si>
  <si>
    <t>изм 5 увел тариф, уменьш объем</t>
  </si>
  <si>
    <t>1-1</t>
  </si>
  <si>
    <t>Услуги</t>
  </si>
  <si>
    <t>внес доп №6 в Перечень, 
приказ №НП/87-пр от 25.08.2023 года</t>
  </si>
  <si>
    <t>239111.700.000001</t>
  </si>
  <si>
    <t>Круг</t>
  </si>
  <si>
    <t>шлифматериал алмаз, на бакелитовой связке, отрезной</t>
  </si>
  <si>
    <r>
      <rPr>
        <sz val="11"/>
        <rFont val="Times New Roman"/>
        <family val="1"/>
        <charset val="204"/>
      </rPr>
      <t>пп. 9) п.1</t>
    </r>
    <r>
      <rPr>
        <sz val="11"/>
        <color theme="1"/>
        <rFont val="Times New Roman"/>
        <family val="1"/>
        <charset val="204"/>
      </rPr>
      <t xml:space="preserve"> статьи 73 Порядка Фонда</t>
    </r>
  </si>
  <si>
    <t>август, сентябрь</t>
  </si>
  <si>
    <t>календарные дни</t>
  </si>
  <si>
    <t>0</t>
  </si>
  <si>
    <t>шт</t>
  </si>
  <si>
    <t>с ндс</t>
  </si>
  <si>
    <t>151212.900.000033</t>
  </si>
  <si>
    <t>Сумка</t>
  </si>
  <si>
    <t>для рабочего инструмента, из текстильного материала</t>
  </si>
  <si>
    <t>222129.900.000006</t>
  </si>
  <si>
    <t>Термоусадка</t>
  </si>
  <si>
    <t>для восстановления поврежденной изоляции, герметизации поверхностей и электрических соединений кабелей и проводов, бандажирования и маркировки проводов, TDM Трубки термоусаживаемые не распространяющие горение, с клеевым слоем, набор 5 цветов (красный, желтый…)</t>
  </si>
  <si>
    <t>203022.700.000002</t>
  </si>
  <si>
    <t>Растворитель</t>
  </si>
  <si>
    <t>для лакокрасочного материала</t>
  </si>
  <si>
    <t>Костанайская область г Костанай ул. Аль-Фараби 119</t>
  </si>
  <si>
    <t>Литр</t>
  </si>
  <si>
    <t>Павлодарская область г. Павлодар ул. Железнодорожная 6</t>
  </si>
  <si>
    <t xml:space="preserve"> Карагандинская область, г. Караганда ул. Мануильского 4</t>
  </si>
  <si>
    <t>Абайская область, г. Семей Привокзальная площадь 1</t>
  </si>
  <si>
    <t xml:space="preserve">Алматинская область г. Алматы ул. Богенбай батыраи 132 </t>
  </si>
  <si>
    <t>Кызылординская область г.Кызылорда ул. Егизбаева 3Б</t>
  </si>
  <si>
    <t>Актюбинская область г Актобе пр. А. Молдагуловой 49</t>
  </si>
  <si>
    <t>Атырауская область г Атырау ул. С. Датова 42</t>
  </si>
  <si>
    <t>доп 6</t>
  </si>
  <si>
    <t>493122.000.000000</t>
  </si>
  <si>
    <t>Услуги по смешанной перевозке груза</t>
  </si>
  <si>
    <t>Услуги по перевозке грузов различными видами транспорта</t>
  </si>
  <si>
    <t>сентябрь, октябрь</t>
  </si>
  <si>
    <t>Республика Беларусь</t>
  </si>
  <si>
    <t>вагон</t>
  </si>
  <si>
    <t>без ндс</t>
  </si>
  <si>
    <t>доп 7</t>
  </si>
  <si>
    <t>1-2</t>
  </si>
  <si>
    <t>изм 8 увел тариф, уменьш объем</t>
  </si>
  <si>
    <t>внес доп №7 в Перечень, 
приказ №НП/101-пр от 27.09.2023 года</t>
  </si>
  <si>
    <t>внес изм №8 в Перечень, 
приказ №НП/108-пр от 23.10.2023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</si>
</sst>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2" fillId="3" borderId="3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0" fontId="0" fillId="0" borderId="6" xfId="0" applyBorder="1"/>
    <xf numFmtId="0" fontId="5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3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14" xfId="3" xr:uid="{04F2314B-AC7C-4018-B6DA-32FBA64587F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5;&#1080;&#1081;%20&#1055;&#1051;&#1040;&#1053;%20&#1047;&#1040;&#1050;&#1059;&#1055;&#1054;&#105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 refreshError="1"/>
      <sheetData sheetId="11" refreshError="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tru.kz/code_new.jsp?&amp;t=%D0%A3%D1%81%D0%BB%D1%83%D0%B3%D0%B8%20%D0%BF%D0%BE%20%D1%82%D1%80%D0%B0%D0%BD%D1%81%D0%BF%D0%BE%D1%80%D1%82%D0%BD%D0%BE%2D%D1%8D%D0%BA%D1%81%D0%BF%D0%B5%D0%B4%D0%B8%D1%82%D0%BE%D1%80%D1%81%D0%BA%D0%BE%D0%BC%D1%83&amp;s=common&amp;p=10&amp;n=0&amp;S=522919%2E100&amp;N=%D0%A3%D1%81%D0%BB%D1%83%D0%B3%D0%B8%20%D0%BF%D0%BE%20%D1%82%D1%80%D0%B0%D0%BD%D1%81%D0%BF%D0%BE%D1%80%D1%82%D0%BD%D0%BE%2D%D1%8D%D0%BA%D1%81%D0%BF%D0%B5%D0%B4%D0%B8%D1%82%D0%BE%D1%80%D1%81%D0%BA%D0%BE%D0%BC%D1%83%20%D0%BE%D0%B1%D1%81%D0%BB%D1%83%D0%B6%D0%B8%D0%B2%D0%B0%D0%BD%D0%B8%D1%8E&amp;fc=1&amp;fg=0&amp;new=522919.100.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AF7F-9FFE-438C-B490-9FD0F6885991}">
  <dimension ref="A2:AE48"/>
  <sheetViews>
    <sheetView tabSelected="1" view="pageBreakPreview" topLeftCell="A45" zoomScale="70" zoomScaleNormal="80" zoomScaleSheetLayoutView="70" workbookViewId="0">
      <selection activeCell="AB20" sqref="AB20"/>
    </sheetView>
  </sheetViews>
  <sheetFormatPr defaultRowHeight="15.05" x14ac:dyDescent="0.3"/>
  <cols>
    <col min="1" max="1" width="5.6640625" customWidth="1"/>
    <col min="2" max="2" width="12.6640625" customWidth="1"/>
    <col min="3" max="3" width="18.5546875" customWidth="1"/>
    <col min="4" max="4" width="17.21875" customWidth="1"/>
    <col min="6" max="7" width="0" hidden="1" customWidth="1"/>
    <col min="8" max="8" width="9.21875" customWidth="1"/>
    <col min="9" max="9" width="12.21875" customWidth="1"/>
    <col min="10" max="10" width="11.5546875" customWidth="1"/>
    <col min="11" max="11" width="11.44140625" customWidth="1"/>
    <col min="13" max="13" width="15.44140625" customWidth="1"/>
    <col min="15" max="15" width="15" customWidth="1"/>
    <col min="27" max="27" width="10.6640625" customWidth="1"/>
    <col min="28" max="28" width="9.88671875" customWidth="1"/>
    <col min="29" max="29" width="16.6640625" customWidth="1"/>
    <col min="30" max="30" width="16.109375" customWidth="1"/>
    <col min="31" max="31" width="0" hidden="1" customWidth="1"/>
  </cols>
  <sheetData>
    <row r="2" spans="25:30" x14ac:dyDescent="0.3">
      <c r="AC2" s="25" t="s">
        <v>49</v>
      </c>
    </row>
    <row r="3" spans="25:30" x14ac:dyDescent="0.3">
      <c r="AB3" s="24"/>
      <c r="AC3" s="26" t="s">
        <v>48</v>
      </c>
    </row>
    <row r="4" spans="25:30" x14ac:dyDescent="0.3">
      <c r="AC4" s="14"/>
    </row>
    <row r="5" spans="25:30" ht="29.45" customHeight="1" x14ac:dyDescent="0.3">
      <c r="AB5" s="24">
        <v>1</v>
      </c>
      <c r="AC5" s="48" t="s">
        <v>60</v>
      </c>
      <c r="AD5" s="48"/>
    </row>
    <row r="6" spans="25:30" x14ac:dyDescent="0.3">
      <c r="AC6" s="15"/>
      <c r="AD6" s="15"/>
    </row>
    <row r="7" spans="25:30" ht="30.7" customHeight="1" x14ac:dyDescent="0.3">
      <c r="Y7" s="24"/>
      <c r="AB7" s="24">
        <v>2</v>
      </c>
      <c r="AC7" s="48" t="s">
        <v>65</v>
      </c>
      <c r="AD7" s="48"/>
    </row>
    <row r="8" spans="25:30" x14ac:dyDescent="0.3">
      <c r="AC8" s="15"/>
      <c r="AD8" s="15"/>
    </row>
    <row r="9" spans="25:30" ht="33.200000000000003" customHeight="1" x14ac:dyDescent="0.3">
      <c r="AB9" s="24">
        <v>3</v>
      </c>
      <c r="AC9" s="48" t="s">
        <v>66</v>
      </c>
      <c r="AD9" s="48"/>
    </row>
    <row r="10" spans="25:30" x14ac:dyDescent="0.3">
      <c r="AC10" s="15"/>
      <c r="AD10" s="15"/>
    </row>
    <row r="11" spans="25:30" ht="31.3" customHeight="1" x14ac:dyDescent="0.3">
      <c r="AB11" s="24">
        <v>4</v>
      </c>
      <c r="AC11" s="48" t="s">
        <v>74</v>
      </c>
      <c r="AD11" s="48"/>
    </row>
    <row r="12" spans="25:30" x14ac:dyDescent="0.3">
      <c r="AC12" s="14"/>
    </row>
    <row r="13" spans="25:30" ht="35.700000000000003" customHeight="1" x14ac:dyDescent="0.3">
      <c r="AB13" s="24">
        <v>5</v>
      </c>
      <c r="AC13" s="48" t="s">
        <v>75</v>
      </c>
      <c r="AD13" s="48"/>
    </row>
    <row r="14" spans="25:30" ht="17.55" customHeight="1" x14ac:dyDescent="0.3">
      <c r="AB14" s="24"/>
      <c r="AC14" s="15"/>
      <c r="AD14" s="15"/>
    </row>
    <row r="15" spans="25:30" ht="32.6" customHeight="1" x14ac:dyDescent="0.3">
      <c r="AB15" s="24">
        <v>6</v>
      </c>
      <c r="AC15" s="48" t="s">
        <v>79</v>
      </c>
      <c r="AD15" s="48"/>
    </row>
    <row r="16" spans="25:30" x14ac:dyDescent="0.3">
      <c r="AB16" s="24"/>
      <c r="AC16" s="15"/>
      <c r="AD16" s="15"/>
    </row>
    <row r="17" spans="1:31" ht="30.05" customHeight="1" x14ac:dyDescent="0.3">
      <c r="AB17" s="24">
        <v>7</v>
      </c>
      <c r="AC17" s="48" t="s">
        <v>118</v>
      </c>
      <c r="AD17" s="48"/>
    </row>
    <row r="18" spans="1:31" x14ac:dyDescent="0.3">
      <c r="AB18" s="24"/>
      <c r="AC18" s="15"/>
      <c r="AD18" s="15"/>
    </row>
    <row r="19" spans="1:31" ht="31.3" customHeight="1" x14ac:dyDescent="0.3">
      <c r="AB19" s="24">
        <v>8</v>
      </c>
      <c r="AC19" s="48" t="s">
        <v>119</v>
      </c>
      <c r="AD19" s="48"/>
    </row>
    <row r="20" spans="1:31" x14ac:dyDescent="0.3">
      <c r="AB20" s="24"/>
      <c r="AC20" s="15"/>
      <c r="AD20" s="15"/>
    </row>
    <row r="21" spans="1:31" x14ac:dyDescent="0.3">
      <c r="AB21" s="24"/>
      <c r="AC21" s="48"/>
      <c r="AD21" s="48"/>
    </row>
    <row r="23" spans="1:31" ht="18.8" customHeight="1" x14ac:dyDescent="0.3">
      <c r="A23" s="49" t="s">
        <v>50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5" spans="1:31" ht="15.05" customHeight="1" x14ac:dyDescent="0.3">
      <c r="A25" s="47" t="s">
        <v>2</v>
      </c>
      <c r="B25" s="47" t="s">
        <v>7</v>
      </c>
      <c r="C25" s="47" t="s">
        <v>8</v>
      </c>
      <c r="D25" s="47" t="s">
        <v>9</v>
      </c>
      <c r="E25" s="47" t="s">
        <v>10</v>
      </c>
      <c r="F25" s="2"/>
      <c r="G25" s="47" t="s">
        <v>43</v>
      </c>
      <c r="H25" s="47" t="s">
        <v>11</v>
      </c>
      <c r="I25" s="47" t="s">
        <v>43</v>
      </c>
      <c r="J25" s="47" t="s">
        <v>12</v>
      </c>
      <c r="K25" s="47" t="s">
        <v>13</v>
      </c>
      <c r="L25" s="47" t="s">
        <v>14</v>
      </c>
      <c r="M25" s="47" t="s">
        <v>15</v>
      </c>
      <c r="N25" s="47" t="s">
        <v>16</v>
      </c>
      <c r="O25" s="47" t="s">
        <v>17</v>
      </c>
      <c r="P25" s="47" t="s">
        <v>18</v>
      </c>
      <c r="Q25" s="47" t="s">
        <v>19</v>
      </c>
      <c r="R25" s="47"/>
      <c r="S25" s="47"/>
      <c r="T25" s="47"/>
      <c r="U25" s="47"/>
      <c r="V25" s="47" t="s">
        <v>20</v>
      </c>
      <c r="W25" s="47"/>
      <c r="X25" s="47"/>
      <c r="Y25" s="47" t="s">
        <v>0</v>
      </c>
      <c r="Z25" s="47" t="s">
        <v>21</v>
      </c>
      <c r="AA25" s="50" t="s">
        <v>59</v>
      </c>
      <c r="AB25" s="51"/>
      <c r="AC25" s="51"/>
      <c r="AD25" s="52"/>
    </row>
    <row r="26" spans="1:31" ht="72" x14ac:dyDescent="0.3">
      <c r="A26" s="47"/>
      <c r="B26" s="47"/>
      <c r="C26" s="47"/>
      <c r="D26" s="47"/>
      <c r="E26" s="47"/>
      <c r="F26" s="2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 t="s">
        <v>22</v>
      </c>
      <c r="R26" s="47"/>
      <c r="S26" s="2" t="s">
        <v>23</v>
      </c>
      <c r="T26" s="47" t="s">
        <v>24</v>
      </c>
      <c r="U26" s="47"/>
      <c r="V26" s="47"/>
      <c r="W26" s="47"/>
      <c r="X26" s="47"/>
      <c r="Y26" s="47"/>
      <c r="Z26" s="47"/>
      <c r="AA26" s="47" t="s">
        <v>25</v>
      </c>
      <c r="AB26" s="47" t="s">
        <v>1</v>
      </c>
      <c r="AC26" s="47" t="s">
        <v>26</v>
      </c>
      <c r="AD26" s="47" t="s">
        <v>27</v>
      </c>
    </row>
    <row r="27" spans="1:31" ht="62.65" customHeight="1" x14ac:dyDescent="0.3">
      <c r="A27" s="47"/>
      <c r="B27" s="47"/>
      <c r="C27" s="47"/>
      <c r="D27" s="47"/>
      <c r="E27" s="47"/>
      <c r="F27" s="2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2" t="s">
        <v>28</v>
      </c>
      <c r="R27" s="2" t="s">
        <v>29</v>
      </c>
      <c r="S27" s="2" t="s">
        <v>30</v>
      </c>
      <c r="T27" s="2" t="s">
        <v>31</v>
      </c>
      <c r="U27" s="2" t="s">
        <v>30</v>
      </c>
      <c r="V27" s="2" t="s">
        <v>32</v>
      </c>
      <c r="W27" s="2" t="s">
        <v>33</v>
      </c>
      <c r="X27" s="2" t="s">
        <v>34</v>
      </c>
      <c r="Y27" s="47"/>
      <c r="Z27" s="47"/>
      <c r="AA27" s="47"/>
      <c r="AB27" s="47"/>
      <c r="AC27" s="47"/>
      <c r="AD27" s="47"/>
    </row>
    <row r="28" spans="1:31" x14ac:dyDescent="0.3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  <c r="J28" s="13">
        <v>10</v>
      </c>
      <c r="K28" s="13">
        <v>11</v>
      </c>
      <c r="L28" s="13">
        <v>12</v>
      </c>
      <c r="M28" s="13">
        <v>13</v>
      </c>
      <c r="N28" s="13">
        <v>14</v>
      </c>
      <c r="O28" s="13">
        <v>15</v>
      </c>
      <c r="P28" s="13">
        <v>16</v>
      </c>
      <c r="Q28" s="13">
        <v>17</v>
      </c>
      <c r="R28" s="13">
        <v>18</v>
      </c>
      <c r="S28" s="13">
        <v>19</v>
      </c>
      <c r="T28" s="13">
        <v>20</v>
      </c>
      <c r="U28" s="13">
        <v>21</v>
      </c>
      <c r="V28" s="13">
        <v>22</v>
      </c>
      <c r="W28" s="13">
        <v>23</v>
      </c>
      <c r="X28" s="13">
        <v>24</v>
      </c>
      <c r="Y28" s="13">
        <v>25</v>
      </c>
      <c r="Z28" s="13">
        <v>26</v>
      </c>
      <c r="AA28" s="13">
        <v>27</v>
      </c>
      <c r="AB28" s="13">
        <v>28</v>
      </c>
      <c r="AC28" s="13">
        <v>29</v>
      </c>
      <c r="AD28" s="13">
        <v>30</v>
      </c>
    </row>
    <row r="29" spans="1:31" x14ac:dyDescent="0.3">
      <c r="A29" s="2"/>
      <c r="B29" s="2" t="s">
        <v>35</v>
      </c>
      <c r="C29" s="3"/>
      <c r="D29" s="3"/>
      <c r="E29" s="3"/>
      <c r="F29" s="2"/>
      <c r="G29" s="2"/>
      <c r="H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1" ht="72" customHeight="1" x14ac:dyDescent="0.3">
      <c r="A30" s="4">
        <v>1</v>
      </c>
      <c r="B30" s="5" t="s">
        <v>3</v>
      </c>
      <c r="C30" s="5" t="s">
        <v>4</v>
      </c>
      <c r="D30" s="6" t="s">
        <v>5</v>
      </c>
      <c r="E30" s="5" t="s">
        <v>42</v>
      </c>
      <c r="F30" s="8"/>
      <c r="G30" s="7"/>
      <c r="H30" s="8">
        <v>100</v>
      </c>
      <c r="I30" s="1" t="s">
        <v>6</v>
      </c>
      <c r="J30" s="7" t="s">
        <v>36</v>
      </c>
      <c r="K30" s="7" t="s">
        <v>37</v>
      </c>
      <c r="L30" s="7" t="s">
        <v>44</v>
      </c>
      <c r="M30" s="7" t="s">
        <v>38</v>
      </c>
      <c r="N30" s="7" t="s">
        <v>36</v>
      </c>
      <c r="O30" s="7" t="s">
        <v>45</v>
      </c>
      <c r="P30" s="7" t="s">
        <v>39</v>
      </c>
      <c r="Q30" s="10"/>
      <c r="R30" s="10"/>
      <c r="S30" s="10"/>
      <c r="T30" s="9" t="s">
        <v>46</v>
      </c>
      <c r="U30" s="9" t="s">
        <v>47</v>
      </c>
      <c r="V30" s="10">
        <v>0</v>
      </c>
      <c r="W30" s="10">
        <v>100</v>
      </c>
      <c r="X30" s="10">
        <v>0</v>
      </c>
      <c r="Y30" s="7" t="s">
        <v>40</v>
      </c>
      <c r="Z30" s="7" t="s">
        <v>41</v>
      </c>
      <c r="AA30" s="11">
        <v>684505.21818181826</v>
      </c>
      <c r="AB30" s="5">
        <v>21.49</v>
      </c>
      <c r="AC30" s="11">
        <f>AA30*AB30</f>
        <v>14710017.138727274</v>
      </c>
      <c r="AD30" s="12">
        <f>IF(Z30="С НДС",AC30*1.12,(IF(Z30="НДС 8",AC30*1.08,AC30)))</f>
        <v>16475219.195374548</v>
      </c>
      <c r="AE30" s="21"/>
    </row>
    <row r="31" spans="1:31" ht="72" customHeight="1" x14ac:dyDescent="0.3">
      <c r="A31" s="22" t="s">
        <v>77</v>
      </c>
      <c r="B31" s="5" t="s">
        <v>3</v>
      </c>
      <c r="C31" s="5" t="s">
        <v>4</v>
      </c>
      <c r="D31" s="6" t="s">
        <v>5</v>
      </c>
      <c r="E31" s="5" t="s">
        <v>42</v>
      </c>
      <c r="F31" s="8"/>
      <c r="G31" s="7"/>
      <c r="H31" s="8">
        <v>100</v>
      </c>
      <c r="I31" s="1" t="s">
        <v>6</v>
      </c>
      <c r="J31" s="7" t="s">
        <v>36</v>
      </c>
      <c r="K31" s="7" t="s">
        <v>37</v>
      </c>
      <c r="L31" s="7" t="s">
        <v>44</v>
      </c>
      <c r="M31" s="7" t="s">
        <v>38</v>
      </c>
      <c r="N31" s="7" t="s">
        <v>36</v>
      </c>
      <c r="O31" s="7" t="s">
        <v>45</v>
      </c>
      <c r="P31" s="7" t="s">
        <v>39</v>
      </c>
      <c r="Q31" s="10"/>
      <c r="R31" s="10"/>
      <c r="S31" s="10"/>
      <c r="T31" s="9" t="s">
        <v>46</v>
      </c>
      <c r="U31" s="9" t="s">
        <v>47</v>
      </c>
      <c r="V31" s="10">
        <v>0</v>
      </c>
      <c r="W31" s="10">
        <v>100</v>
      </c>
      <c r="X31" s="10">
        <v>0</v>
      </c>
      <c r="Y31" s="7" t="s">
        <v>40</v>
      </c>
      <c r="Z31" s="7" t="s">
        <v>41</v>
      </c>
      <c r="AA31" s="23">
        <v>661321.93602277688</v>
      </c>
      <c r="AB31" s="5">
        <v>22.99</v>
      </c>
      <c r="AC31" s="11">
        <v>14711386.149163641</v>
      </c>
      <c r="AD31" s="12">
        <f>IF(Z31="С НДС",AC31*1.12,(IF(Z31="НДС 8",AC31*1.08,AC31)))</f>
        <v>16476752.487063279</v>
      </c>
      <c r="AE31" s="21" t="s">
        <v>76</v>
      </c>
    </row>
    <row r="32" spans="1:31" ht="72" customHeight="1" x14ac:dyDescent="0.3">
      <c r="A32" s="22" t="s">
        <v>116</v>
      </c>
      <c r="B32" s="5" t="s">
        <v>3</v>
      </c>
      <c r="C32" s="5" t="s">
        <v>4</v>
      </c>
      <c r="D32" s="6" t="s">
        <v>5</v>
      </c>
      <c r="E32" s="5" t="s">
        <v>42</v>
      </c>
      <c r="F32" s="8"/>
      <c r="G32" s="7"/>
      <c r="H32" s="8">
        <v>100</v>
      </c>
      <c r="I32" s="1" t="s">
        <v>6</v>
      </c>
      <c r="J32" s="7" t="s">
        <v>36</v>
      </c>
      <c r="K32" s="7" t="s">
        <v>37</v>
      </c>
      <c r="L32" s="7" t="s">
        <v>44</v>
      </c>
      <c r="M32" s="7" t="s">
        <v>38</v>
      </c>
      <c r="N32" s="7" t="s">
        <v>36</v>
      </c>
      <c r="O32" s="7" t="s">
        <v>45</v>
      </c>
      <c r="P32" s="7" t="s">
        <v>39</v>
      </c>
      <c r="Q32" s="10"/>
      <c r="R32" s="10"/>
      <c r="S32" s="10"/>
      <c r="T32" s="9" t="s">
        <v>46</v>
      </c>
      <c r="U32" s="9" t="s">
        <v>47</v>
      </c>
      <c r="V32" s="10">
        <v>0</v>
      </c>
      <c r="W32" s="10">
        <v>100</v>
      </c>
      <c r="X32" s="10">
        <v>0</v>
      </c>
      <c r="Y32" s="7" t="s">
        <v>40</v>
      </c>
      <c r="Z32" s="7" t="s">
        <v>41</v>
      </c>
      <c r="AA32" s="23">
        <v>610697.97</v>
      </c>
      <c r="AB32" s="5">
        <v>27.19</v>
      </c>
      <c r="AC32" s="11">
        <v>14711386.149163641</v>
      </c>
      <c r="AD32" s="12">
        <f>IF(Z32="С НДС",AC32*1.12,(IF(Z32="НДС 8",AC32*1.08,AC32)))</f>
        <v>16476752.487063279</v>
      </c>
      <c r="AE32" s="21" t="s">
        <v>117</v>
      </c>
    </row>
    <row r="33" spans="1:31" x14ac:dyDescent="0.3">
      <c r="A33" s="2"/>
      <c r="B33" s="2" t="s">
        <v>78</v>
      </c>
      <c r="C33" s="3"/>
      <c r="D33" s="3"/>
      <c r="E33" s="3"/>
      <c r="F33" s="2"/>
      <c r="G33" s="2"/>
      <c r="H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1" ht="132.1" customHeight="1" x14ac:dyDescent="0.3">
      <c r="A34" s="4">
        <v>2</v>
      </c>
      <c r="B34" s="5" t="s">
        <v>51</v>
      </c>
      <c r="C34" s="7" t="s">
        <v>52</v>
      </c>
      <c r="D34" s="7" t="s">
        <v>53</v>
      </c>
      <c r="E34" s="5" t="s">
        <v>42</v>
      </c>
      <c r="F34" s="8"/>
      <c r="G34" s="7"/>
      <c r="H34" s="8">
        <v>0</v>
      </c>
      <c r="I34" s="1" t="s">
        <v>54</v>
      </c>
      <c r="J34" s="7" t="s">
        <v>36</v>
      </c>
      <c r="K34" s="7" t="s">
        <v>37</v>
      </c>
      <c r="L34" s="7" t="s">
        <v>55</v>
      </c>
      <c r="M34" s="7" t="s">
        <v>56</v>
      </c>
      <c r="N34" s="7"/>
      <c r="O34" s="7" t="s">
        <v>56</v>
      </c>
      <c r="P34" s="7"/>
      <c r="Q34" s="10"/>
      <c r="R34" s="10"/>
      <c r="S34" s="10" t="s">
        <v>57</v>
      </c>
      <c r="T34" s="7"/>
      <c r="U34" s="7"/>
      <c r="V34" s="10">
        <v>0</v>
      </c>
      <c r="W34" s="10">
        <v>100</v>
      </c>
      <c r="X34" s="10">
        <v>0</v>
      </c>
      <c r="Y34" s="7"/>
      <c r="Z34" s="7" t="s">
        <v>58</v>
      </c>
      <c r="AA34" s="11"/>
      <c r="AB34" s="5"/>
      <c r="AC34" s="11">
        <v>2784859000</v>
      </c>
      <c r="AD34" s="11">
        <f>IF(Z34="С НДС",AC34*1.12,(IF(Z34="НДС 8",AC34*1.08,AC34)))</f>
        <v>2784859000</v>
      </c>
      <c r="AE34" s="16" t="s">
        <v>61</v>
      </c>
    </row>
    <row r="35" spans="1:31" ht="132.1" customHeight="1" x14ac:dyDescent="0.3">
      <c r="A35" s="4">
        <v>3</v>
      </c>
      <c r="B35" s="17" t="s">
        <v>51</v>
      </c>
      <c r="C35" s="7" t="s">
        <v>52</v>
      </c>
      <c r="D35" s="7" t="s">
        <v>53</v>
      </c>
      <c r="E35" s="5" t="s">
        <v>42</v>
      </c>
      <c r="F35" s="8"/>
      <c r="G35" s="7"/>
      <c r="H35" s="8">
        <v>0</v>
      </c>
      <c r="I35" s="1" t="s">
        <v>54</v>
      </c>
      <c r="J35" s="7" t="s">
        <v>36</v>
      </c>
      <c r="K35" s="7" t="s">
        <v>37</v>
      </c>
      <c r="L35" s="7" t="s">
        <v>62</v>
      </c>
      <c r="M35" s="7" t="s">
        <v>63</v>
      </c>
      <c r="N35" s="7"/>
      <c r="O35" s="7" t="s">
        <v>63</v>
      </c>
      <c r="P35" s="7"/>
      <c r="Q35" s="10"/>
      <c r="R35" s="10"/>
      <c r="S35" s="18" t="s">
        <v>47</v>
      </c>
      <c r="T35" s="7"/>
      <c r="U35" s="7"/>
      <c r="V35" s="10" t="s">
        <v>64</v>
      </c>
      <c r="W35" s="10">
        <v>0</v>
      </c>
      <c r="X35" s="10">
        <v>0</v>
      </c>
      <c r="Y35" s="7"/>
      <c r="Z35" s="7" t="s">
        <v>58</v>
      </c>
      <c r="AA35" s="11"/>
      <c r="AB35" s="5"/>
      <c r="AC35" s="11">
        <v>2000000000</v>
      </c>
      <c r="AD35" s="11">
        <f>IF(Z35="С НДС",AC35*1.12,(IF(Z35="НДС 8",AC35*1.08,AC35)))</f>
        <v>2000000000</v>
      </c>
      <c r="AE35" s="19" t="s">
        <v>71</v>
      </c>
    </row>
    <row r="36" spans="1:31" ht="187.2" x14ac:dyDescent="0.3">
      <c r="A36" s="4">
        <v>4</v>
      </c>
      <c r="B36" s="20" t="s">
        <v>67</v>
      </c>
      <c r="C36" s="20" t="s">
        <v>68</v>
      </c>
      <c r="D36" s="20" t="s">
        <v>68</v>
      </c>
      <c r="E36" s="5" t="s">
        <v>42</v>
      </c>
      <c r="F36" s="8"/>
      <c r="G36" s="7"/>
      <c r="H36" s="8">
        <v>0</v>
      </c>
      <c r="I36" s="1" t="s">
        <v>54</v>
      </c>
      <c r="J36" s="7" t="s">
        <v>36</v>
      </c>
      <c r="K36" s="7" t="s">
        <v>37</v>
      </c>
      <c r="L36" s="7" t="s">
        <v>69</v>
      </c>
      <c r="M36" s="20" t="s">
        <v>70</v>
      </c>
      <c r="N36" s="7"/>
      <c r="O36" s="20" t="s">
        <v>70</v>
      </c>
      <c r="P36" s="7"/>
      <c r="Q36" s="10"/>
      <c r="R36" s="10"/>
      <c r="S36" s="18" t="s">
        <v>47</v>
      </c>
      <c r="T36" s="7"/>
      <c r="U36" s="7"/>
      <c r="V36" s="10">
        <v>0</v>
      </c>
      <c r="W36" s="10">
        <v>100</v>
      </c>
      <c r="X36" s="10">
        <v>0</v>
      </c>
      <c r="Y36" s="7" t="s">
        <v>73</v>
      </c>
      <c r="Z36" s="7" t="s">
        <v>58</v>
      </c>
      <c r="AA36" s="11">
        <v>300</v>
      </c>
      <c r="AB36" s="5"/>
      <c r="AC36" s="11">
        <v>122850000</v>
      </c>
      <c r="AD36" s="11">
        <f>AC36*1.12</f>
        <v>137592000</v>
      </c>
      <c r="AE36" s="19" t="s">
        <v>72</v>
      </c>
    </row>
    <row r="37" spans="1:31" ht="57.6" x14ac:dyDescent="0.3">
      <c r="A37" s="4">
        <v>5</v>
      </c>
      <c r="B37" s="27" t="s">
        <v>80</v>
      </c>
      <c r="C37" s="20" t="s">
        <v>81</v>
      </c>
      <c r="D37" s="20" t="s">
        <v>82</v>
      </c>
      <c r="E37" s="5" t="s">
        <v>42</v>
      </c>
      <c r="F37" s="8"/>
      <c r="G37" s="7"/>
      <c r="H37" s="8">
        <v>0</v>
      </c>
      <c r="I37" s="1" t="s">
        <v>83</v>
      </c>
      <c r="J37" s="7" t="s">
        <v>36</v>
      </c>
      <c r="K37" s="7" t="s">
        <v>37</v>
      </c>
      <c r="L37" s="7" t="s">
        <v>84</v>
      </c>
      <c r="M37" s="7" t="s">
        <v>38</v>
      </c>
      <c r="N37" s="7" t="s">
        <v>36</v>
      </c>
      <c r="O37" s="20" t="s">
        <v>45</v>
      </c>
      <c r="P37" s="28" t="s">
        <v>39</v>
      </c>
      <c r="Q37" s="29">
        <v>30</v>
      </c>
      <c r="R37" s="29" t="s">
        <v>85</v>
      </c>
      <c r="S37" s="30"/>
      <c r="T37" s="28"/>
      <c r="U37" s="28"/>
      <c r="V37" s="28" t="s">
        <v>86</v>
      </c>
      <c r="W37" s="29">
        <v>100</v>
      </c>
      <c r="X37" s="29">
        <v>0</v>
      </c>
      <c r="Y37" s="31" t="s">
        <v>87</v>
      </c>
      <c r="Z37" s="28" t="s">
        <v>88</v>
      </c>
      <c r="AA37" s="32">
        <v>20</v>
      </c>
      <c r="AB37" s="33">
        <v>590</v>
      </c>
      <c r="AC37" s="32">
        <f>AA37*AB37</f>
        <v>11800</v>
      </c>
      <c r="AD37" s="32">
        <f>IF(Z37="С НДС",AC37*1.12,(IF(Z37="НДС 8",AC37*1.08,AC37)))</f>
        <v>13216.000000000002</v>
      </c>
      <c r="AE37" t="s">
        <v>107</v>
      </c>
    </row>
    <row r="38" spans="1:31" ht="57.6" x14ac:dyDescent="0.3">
      <c r="A38" s="34">
        <v>6</v>
      </c>
      <c r="B38" s="27" t="s">
        <v>89</v>
      </c>
      <c r="C38" s="20" t="s">
        <v>90</v>
      </c>
      <c r="D38" s="20" t="s">
        <v>91</v>
      </c>
      <c r="E38" s="5" t="s">
        <v>42</v>
      </c>
      <c r="F38" s="8"/>
      <c r="G38" s="7"/>
      <c r="H38" s="8">
        <v>0</v>
      </c>
      <c r="I38" s="1" t="s">
        <v>83</v>
      </c>
      <c r="J38" s="7" t="s">
        <v>36</v>
      </c>
      <c r="K38" s="7" t="s">
        <v>37</v>
      </c>
      <c r="L38" s="7" t="s">
        <v>84</v>
      </c>
      <c r="M38" s="7" t="s">
        <v>38</v>
      </c>
      <c r="N38" s="7" t="s">
        <v>36</v>
      </c>
      <c r="O38" s="20" t="s">
        <v>45</v>
      </c>
      <c r="P38" s="28" t="s">
        <v>39</v>
      </c>
      <c r="Q38" s="29">
        <v>30</v>
      </c>
      <c r="R38" s="29" t="s">
        <v>85</v>
      </c>
      <c r="S38" s="30"/>
      <c r="T38" s="28"/>
      <c r="U38" s="28"/>
      <c r="V38" s="28" t="s">
        <v>86</v>
      </c>
      <c r="W38" s="29">
        <v>100</v>
      </c>
      <c r="X38" s="29">
        <v>0</v>
      </c>
      <c r="Y38" s="31" t="s">
        <v>87</v>
      </c>
      <c r="Z38" s="28" t="s">
        <v>88</v>
      </c>
      <c r="AA38" s="32">
        <v>1</v>
      </c>
      <c r="AB38" s="35">
        <v>10704.39</v>
      </c>
      <c r="AC38" s="32">
        <f t="shared" ref="AC38:AC39" si="0">AA38*AB38</f>
        <v>10704.39</v>
      </c>
      <c r="AD38" s="32">
        <f t="shared" ref="AD38:AD39" si="1">IF(Z38="С НДС",AC38*1.12,(IF(Z38="НДС 8",AC38*1.08,AC38)))</f>
        <v>11988.916800000001</v>
      </c>
      <c r="AE38" t="s">
        <v>107</v>
      </c>
    </row>
    <row r="39" spans="1:31" ht="316.8" x14ac:dyDescent="0.3">
      <c r="A39" s="34">
        <v>7</v>
      </c>
      <c r="B39" s="36" t="s">
        <v>92</v>
      </c>
      <c r="C39" s="20" t="s">
        <v>93</v>
      </c>
      <c r="D39" s="20" t="s">
        <v>94</v>
      </c>
      <c r="E39" s="5" t="s">
        <v>42</v>
      </c>
      <c r="F39" s="8"/>
      <c r="G39" s="7"/>
      <c r="H39" s="8">
        <v>0</v>
      </c>
      <c r="I39" s="1" t="s">
        <v>83</v>
      </c>
      <c r="J39" s="7" t="s">
        <v>36</v>
      </c>
      <c r="K39" s="7" t="s">
        <v>37</v>
      </c>
      <c r="L39" s="7" t="s">
        <v>84</v>
      </c>
      <c r="M39" s="7" t="s">
        <v>38</v>
      </c>
      <c r="N39" s="7" t="s">
        <v>36</v>
      </c>
      <c r="O39" s="20" t="s">
        <v>45</v>
      </c>
      <c r="P39" s="28" t="s">
        <v>39</v>
      </c>
      <c r="Q39" s="29">
        <v>30</v>
      </c>
      <c r="R39" s="29" t="s">
        <v>85</v>
      </c>
      <c r="S39" s="30"/>
      <c r="T39" s="28"/>
      <c r="U39" s="28"/>
      <c r="V39" s="28" t="s">
        <v>86</v>
      </c>
      <c r="W39" s="29">
        <v>100</v>
      </c>
      <c r="X39" s="29">
        <v>0</v>
      </c>
      <c r="Y39" s="31" t="s">
        <v>87</v>
      </c>
      <c r="Z39" s="28" t="s">
        <v>88</v>
      </c>
      <c r="AA39" s="32">
        <v>20</v>
      </c>
      <c r="AB39" s="35">
        <v>825</v>
      </c>
      <c r="AC39" s="32">
        <f t="shared" si="0"/>
        <v>16500</v>
      </c>
      <c r="AD39" s="32">
        <f t="shared" si="1"/>
        <v>18480</v>
      </c>
      <c r="AE39" t="s">
        <v>107</v>
      </c>
    </row>
    <row r="40" spans="1:31" ht="57.6" x14ac:dyDescent="0.3">
      <c r="A40" s="34">
        <v>8</v>
      </c>
      <c r="B40" s="36" t="s">
        <v>95</v>
      </c>
      <c r="C40" s="20" t="s">
        <v>96</v>
      </c>
      <c r="D40" s="20" t="s">
        <v>97</v>
      </c>
      <c r="E40" s="5" t="s">
        <v>42</v>
      </c>
      <c r="F40" s="8"/>
      <c r="G40" s="7"/>
      <c r="H40" s="8">
        <v>0</v>
      </c>
      <c r="I40" s="1" t="s">
        <v>83</v>
      </c>
      <c r="J40" s="7" t="s">
        <v>36</v>
      </c>
      <c r="K40" s="7" t="s">
        <v>37</v>
      </c>
      <c r="L40" s="7" t="s">
        <v>84</v>
      </c>
      <c r="M40" s="7" t="s">
        <v>38</v>
      </c>
      <c r="N40" s="7" t="s">
        <v>36</v>
      </c>
      <c r="O40" s="20" t="s">
        <v>98</v>
      </c>
      <c r="P40" s="28" t="s">
        <v>39</v>
      </c>
      <c r="Q40" s="29"/>
      <c r="R40" s="29"/>
      <c r="S40" s="30" t="s">
        <v>47</v>
      </c>
      <c r="T40" s="28"/>
      <c r="U40" s="28"/>
      <c r="V40" s="28" t="s">
        <v>86</v>
      </c>
      <c r="W40" s="29">
        <v>100</v>
      </c>
      <c r="X40" s="29">
        <v>0</v>
      </c>
      <c r="Y40" s="31" t="s">
        <v>99</v>
      </c>
      <c r="Z40" s="28" t="s">
        <v>88</v>
      </c>
      <c r="AA40" s="32">
        <v>2</v>
      </c>
      <c r="AB40" s="35">
        <v>513.45000000000005</v>
      </c>
      <c r="AC40" s="32">
        <f>AA40*AB40</f>
        <v>1026.9000000000001</v>
      </c>
      <c r="AD40" s="32">
        <f>IF(Z40="С НДС",AC40*1.12,(IF(Z40="НДС 8",AC40*1.08,AC40)))</f>
        <v>1150.1280000000002</v>
      </c>
      <c r="AE40" t="s">
        <v>107</v>
      </c>
    </row>
    <row r="41" spans="1:31" ht="72" x14ac:dyDescent="0.3">
      <c r="A41" s="34">
        <v>9</v>
      </c>
      <c r="B41" s="36" t="s">
        <v>95</v>
      </c>
      <c r="C41" s="20" t="s">
        <v>96</v>
      </c>
      <c r="D41" s="20" t="s">
        <v>97</v>
      </c>
      <c r="E41" s="5" t="s">
        <v>42</v>
      </c>
      <c r="F41" s="8"/>
      <c r="G41" s="7"/>
      <c r="H41" s="8">
        <v>0</v>
      </c>
      <c r="I41" s="1" t="s">
        <v>83</v>
      </c>
      <c r="J41" s="7" t="s">
        <v>36</v>
      </c>
      <c r="K41" s="7" t="s">
        <v>37</v>
      </c>
      <c r="L41" s="7" t="s">
        <v>84</v>
      </c>
      <c r="M41" s="7" t="s">
        <v>38</v>
      </c>
      <c r="N41" s="7" t="s">
        <v>36</v>
      </c>
      <c r="O41" s="20" t="s">
        <v>100</v>
      </c>
      <c r="P41" s="28" t="s">
        <v>39</v>
      </c>
      <c r="Q41" s="29"/>
      <c r="R41" s="29"/>
      <c r="S41" s="30" t="s">
        <v>47</v>
      </c>
      <c r="T41" s="28"/>
      <c r="U41" s="28"/>
      <c r="V41" s="28" t="s">
        <v>86</v>
      </c>
      <c r="W41" s="29">
        <v>100</v>
      </c>
      <c r="X41" s="29">
        <v>0</v>
      </c>
      <c r="Y41" s="31" t="s">
        <v>99</v>
      </c>
      <c r="Z41" s="28" t="s">
        <v>88</v>
      </c>
      <c r="AA41" s="32">
        <v>4</v>
      </c>
      <c r="AB41" s="35">
        <v>513.45000000000005</v>
      </c>
      <c r="AC41" s="32">
        <f>AA41*AB41</f>
        <v>2053.8000000000002</v>
      </c>
      <c r="AD41" s="32">
        <f>IF(Z41="С НДС",AC41*1.12,(IF(Z41="НДС 8",AC41*1.08,AC41)))</f>
        <v>2300.2560000000003</v>
      </c>
      <c r="AE41" t="s">
        <v>107</v>
      </c>
    </row>
    <row r="42" spans="1:31" ht="86.4" x14ac:dyDescent="0.3">
      <c r="A42" s="34">
        <v>10</v>
      </c>
      <c r="B42" s="36" t="s">
        <v>95</v>
      </c>
      <c r="C42" s="20" t="s">
        <v>96</v>
      </c>
      <c r="D42" s="20" t="s">
        <v>97</v>
      </c>
      <c r="E42" s="5" t="s">
        <v>42</v>
      </c>
      <c r="F42" s="8"/>
      <c r="G42" s="7"/>
      <c r="H42" s="8">
        <v>0</v>
      </c>
      <c r="I42" s="1" t="s">
        <v>83</v>
      </c>
      <c r="J42" s="7" t="s">
        <v>36</v>
      </c>
      <c r="K42" s="7" t="s">
        <v>37</v>
      </c>
      <c r="L42" s="7" t="s">
        <v>84</v>
      </c>
      <c r="M42" s="7" t="s">
        <v>38</v>
      </c>
      <c r="N42" s="7" t="s">
        <v>36</v>
      </c>
      <c r="O42" s="20" t="s">
        <v>101</v>
      </c>
      <c r="P42" s="28" t="s">
        <v>39</v>
      </c>
      <c r="Q42" s="29"/>
      <c r="R42" s="29"/>
      <c r="S42" s="30" t="s">
        <v>47</v>
      </c>
      <c r="T42" s="28"/>
      <c r="U42" s="28"/>
      <c r="V42" s="28" t="s">
        <v>86</v>
      </c>
      <c r="W42" s="29">
        <v>100</v>
      </c>
      <c r="X42" s="29">
        <v>0</v>
      </c>
      <c r="Y42" s="31" t="s">
        <v>99</v>
      </c>
      <c r="Z42" s="28" t="s">
        <v>88</v>
      </c>
      <c r="AA42" s="32">
        <v>5</v>
      </c>
      <c r="AB42" s="35">
        <v>513.45000000000005</v>
      </c>
      <c r="AC42" s="32">
        <f>AA42*AB42</f>
        <v>2567.25</v>
      </c>
      <c r="AD42" s="32">
        <f>IF(Z42="С НДС",AC42*1.12,(IF(Z42="НДС 8",AC42*1.08,AC42)))</f>
        <v>2875.32</v>
      </c>
      <c r="AE42" t="s">
        <v>107</v>
      </c>
    </row>
    <row r="43" spans="1:31" ht="72" x14ac:dyDescent="0.3">
      <c r="A43" s="34">
        <v>11</v>
      </c>
      <c r="B43" s="36" t="s">
        <v>95</v>
      </c>
      <c r="C43" s="20" t="s">
        <v>96</v>
      </c>
      <c r="D43" s="20" t="s">
        <v>97</v>
      </c>
      <c r="E43" s="5" t="s">
        <v>42</v>
      </c>
      <c r="F43" s="8"/>
      <c r="G43" s="7"/>
      <c r="H43" s="8">
        <v>0</v>
      </c>
      <c r="I43" s="1" t="s">
        <v>83</v>
      </c>
      <c r="J43" s="7" t="s">
        <v>36</v>
      </c>
      <c r="K43" s="7" t="s">
        <v>37</v>
      </c>
      <c r="L43" s="7" t="s">
        <v>84</v>
      </c>
      <c r="M43" s="7" t="s">
        <v>38</v>
      </c>
      <c r="N43" s="7" t="s">
        <v>36</v>
      </c>
      <c r="O43" s="37" t="s">
        <v>102</v>
      </c>
      <c r="P43" s="28" t="s">
        <v>39</v>
      </c>
      <c r="Q43" s="38"/>
      <c r="R43" s="38"/>
      <c r="S43" s="30" t="s">
        <v>47</v>
      </c>
      <c r="T43" s="39"/>
      <c r="U43" s="39"/>
      <c r="V43" s="28" t="s">
        <v>86</v>
      </c>
      <c r="W43" s="29">
        <v>100</v>
      </c>
      <c r="X43" s="29">
        <v>0</v>
      </c>
      <c r="Y43" s="31" t="s">
        <v>99</v>
      </c>
      <c r="Z43" s="28" t="s">
        <v>88</v>
      </c>
      <c r="AA43" s="40">
        <v>4</v>
      </c>
      <c r="AB43" s="35">
        <v>513.45000000000005</v>
      </c>
      <c r="AC43" s="32">
        <f t="shared" ref="AC43:AC47" si="2">AA43*AB43</f>
        <v>2053.8000000000002</v>
      </c>
      <c r="AD43" s="32">
        <f t="shared" ref="AD43:AD45" si="3">IF(Z43="С НДС",AC43*1.12,(IF(Z43="НДС 8",AC43*1.08,AC43)))</f>
        <v>2300.2560000000003</v>
      </c>
      <c r="AE43" t="s">
        <v>107</v>
      </c>
    </row>
    <row r="44" spans="1:31" ht="72" x14ac:dyDescent="0.3">
      <c r="A44" s="34">
        <v>12</v>
      </c>
      <c r="B44" s="36" t="s">
        <v>95</v>
      </c>
      <c r="C44" s="20" t="s">
        <v>96</v>
      </c>
      <c r="D44" s="20" t="s">
        <v>97</v>
      </c>
      <c r="E44" s="5" t="s">
        <v>42</v>
      </c>
      <c r="F44" s="8"/>
      <c r="G44" s="7"/>
      <c r="H44" s="8">
        <v>0</v>
      </c>
      <c r="I44" s="1" t="s">
        <v>83</v>
      </c>
      <c r="J44" s="7" t="s">
        <v>36</v>
      </c>
      <c r="K44" s="7" t="s">
        <v>37</v>
      </c>
      <c r="L44" s="7" t="s">
        <v>84</v>
      </c>
      <c r="M44" s="7" t="s">
        <v>38</v>
      </c>
      <c r="N44" s="7" t="s">
        <v>36</v>
      </c>
      <c r="O44" s="37" t="s">
        <v>103</v>
      </c>
      <c r="P44" s="28" t="s">
        <v>39</v>
      </c>
      <c r="Q44" s="41"/>
      <c r="R44" s="41"/>
      <c r="S44" s="30" t="s">
        <v>47</v>
      </c>
      <c r="T44" s="41"/>
      <c r="U44" s="41"/>
      <c r="V44" s="28" t="s">
        <v>86</v>
      </c>
      <c r="W44" s="29">
        <v>100</v>
      </c>
      <c r="X44" s="29">
        <v>0</v>
      </c>
      <c r="Y44" s="31" t="s">
        <v>99</v>
      </c>
      <c r="Z44" s="28" t="s">
        <v>88</v>
      </c>
      <c r="AA44" s="32">
        <v>2</v>
      </c>
      <c r="AB44" s="35">
        <v>513.45000000000005</v>
      </c>
      <c r="AC44" s="32">
        <f t="shared" si="2"/>
        <v>1026.9000000000001</v>
      </c>
      <c r="AD44" s="32">
        <f t="shared" si="3"/>
        <v>1150.1280000000002</v>
      </c>
      <c r="AE44" t="s">
        <v>107</v>
      </c>
    </row>
    <row r="45" spans="1:31" ht="72" x14ac:dyDescent="0.3">
      <c r="A45" s="42">
        <v>13</v>
      </c>
      <c r="B45" s="36" t="s">
        <v>95</v>
      </c>
      <c r="C45" s="20" t="s">
        <v>96</v>
      </c>
      <c r="D45" s="20" t="s">
        <v>97</v>
      </c>
      <c r="E45" s="5" t="s">
        <v>42</v>
      </c>
      <c r="F45" s="8"/>
      <c r="G45" s="7"/>
      <c r="H45" s="8">
        <v>0</v>
      </c>
      <c r="I45" s="1" t="s">
        <v>83</v>
      </c>
      <c r="J45" s="7" t="s">
        <v>36</v>
      </c>
      <c r="K45" s="7" t="s">
        <v>37</v>
      </c>
      <c r="L45" s="7" t="s">
        <v>84</v>
      </c>
      <c r="M45" s="7" t="s">
        <v>38</v>
      </c>
      <c r="N45" s="7" t="s">
        <v>36</v>
      </c>
      <c r="O45" s="37" t="s">
        <v>104</v>
      </c>
      <c r="P45" s="28" t="s">
        <v>39</v>
      </c>
      <c r="Q45" s="41"/>
      <c r="R45" s="41"/>
      <c r="S45" s="30" t="s">
        <v>47</v>
      </c>
      <c r="T45" s="41"/>
      <c r="U45" s="41"/>
      <c r="V45" s="28" t="s">
        <v>86</v>
      </c>
      <c r="W45" s="29">
        <v>100</v>
      </c>
      <c r="X45" s="29">
        <v>0</v>
      </c>
      <c r="Y45" s="31" t="s">
        <v>99</v>
      </c>
      <c r="Z45" s="28" t="s">
        <v>88</v>
      </c>
      <c r="AA45" s="32">
        <v>1</v>
      </c>
      <c r="AB45" s="35">
        <v>513.45000000000005</v>
      </c>
      <c r="AC45" s="32">
        <f t="shared" si="2"/>
        <v>513.45000000000005</v>
      </c>
      <c r="AD45" s="32">
        <f t="shared" si="3"/>
        <v>575.06400000000008</v>
      </c>
      <c r="AE45" t="s">
        <v>107</v>
      </c>
    </row>
    <row r="46" spans="1:31" ht="72" x14ac:dyDescent="0.3">
      <c r="A46" s="34">
        <v>14</v>
      </c>
      <c r="B46" s="36" t="s">
        <v>95</v>
      </c>
      <c r="C46" s="20" t="s">
        <v>96</v>
      </c>
      <c r="D46" s="20" t="s">
        <v>97</v>
      </c>
      <c r="E46" s="5" t="s">
        <v>42</v>
      </c>
      <c r="F46" s="8"/>
      <c r="G46" s="7"/>
      <c r="H46" s="8">
        <v>0</v>
      </c>
      <c r="I46" s="1" t="s">
        <v>83</v>
      </c>
      <c r="J46" s="7" t="s">
        <v>36</v>
      </c>
      <c r="K46" s="7" t="s">
        <v>37</v>
      </c>
      <c r="L46" s="7" t="s">
        <v>84</v>
      </c>
      <c r="M46" s="7" t="s">
        <v>38</v>
      </c>
      <c r="N46" s="7" t="s">
        <v>36</v>
      </c>
      <c r="O46" s="37" t="s">
        <v>105</v>
      </c>
      <c r="P46" s="28" t="s">
        <v>39</v>
      </c>
      <c r="Q46" s="41"/>
      <c r="R46" s="41"/>
      <c r="S46" s="30" t="s">
        <v>47</v>
      </c>
      <c r="T46" s="41"/>
      <c r="U46" s="41"/>
      <c r="V46" s="28" t="s">
        <v>86</v>
      </c>
      <c r="W46" s="29">
        <v>100</v>
      </c>
      <c r="X46" s="29">
        <v>0</v>
      </c>
      <c r="Y46" s="31" t="s">
        <v>99</v>
      </c>
      <c r="Z46" s="28" t="s">
        <v>88</v>
      </c>
      <c r="AA46" s="32">
        <v>1</v>
      </c>
      <c r="AB46" s="35">
        <v>513.45000000000005</v>
      </c>
      <c r="AC46" s="32">
        <f t="shared" si="2"/>
        <v>513.45000000000005</v>
      </c>
      <c r="AD46" s="32">
        <f>IF(Z46="С НДС",AC46*1.12,(IF(Z46="НДС 8",AC46*1.08,AC46)))</f>
        <v>575.06400000000008</v>
      </c>
      <c r="AE46" t="s">
        <v>107</v>
      </c>
    </row>
    <row r="47" spans="1:31" ht="57.6" x14ac:dyDescent="0.3">
      <c r="A47" s="34">
        <v>15</v>
      </c>
      <c r="B47" s="36" t="s">
        <v>95</v>
      </c>
      <c r="C47" s="20" t="s">
        <v>96</v>
      </c>
      <c r="D47" s="20" t="s">
        <v>97</v>
      </c>
      <c r="E47" s="5" t="s">
        <v>42</v>
      </c>
      <c r="F47" s="8"/>
      <c r="G47" s="7"/>
      <c r="H47" s="8">
        <v>0</v>
      </c>
      <c r="I47" s="1" t="s">
        <v>83</v>
      </c>
      <c r="J47" s="7" t="s">
        <v>36</v>
      </c>
      <c r="K47" s="7" t="s">
        <v>37</v>
      </c>
      <c r="L47" s="7" t="s">
        <v>84</v>
      </c>
      <c r="M47" s="7" t="s">
        <v>38</v>
      </c>
      <c r="N47" s="7" t="s">
        <v>36</v>
      </c>
      <c r="O47" s="10" t="s">
        <v>106</v>
      </c>
      <c r="P47" s="7" t="s">
        <v>39</v>
      </c>
      <c r="Q47" s="43"/>
      <c r="R47" s="43"/>
      <c r="S47" s="18" t="s">
        <v>47</v>
      </c>
      <c r="T47" s="43"/>
      <c r="U47" s="43"/>
      <c r="V47" s="7" t="s">
        <v>86</v>
      </c>
      <c r="W47" s="10">
        <v>100</v>
      </c>
      <c r="X47" s="10">
        <v>0</v>
      </c>
      <c r="Y47" s="44" t="s">
        <v>99</v>
      </c>
      <c r="Z47" s="7" t="s">
        <v>88</v>
      </c>
      <c r="AA47" s="11">
        <v>1</v>
      </c>
      <c r="AB47" s="45">
        <v>513.45000000000005</v>
      </c>
      <c r="AC47" s="11">
        <f t="shared" si="2"/>
        <v>513.45000000000005</v>
      </c>
      <c r="AD47" s="11">
        <f>IF(Z47="С НДС",AC47*1.12,(IF(Z47="НДС 8",AC47*1.08,AC47)))</f>
        <v>575.06400000000008</v>
      </c>
      <c r="AE47" t="s">
        <v>107</v>
      </c>
    </row>
    <row r="48" spans="1:31" ht="72" x14ac:dyDescent="0.3">
      <c r="A48" s="34">
        <v>16</v>
      </c>
      <c r="B48" s="27" t="s">
        <v>108</v>
      </c>
      <c r="C48" s="20" t="s">
        <v>109</v>
      </c>
      <c r="D48" s="20" t="s">
        <v>110</v>
      </c>
      <c r="E48" s="5" t="s">
        <v>42</v>
      </c>
      <c r="F48" s="8"/>
      <c r="G48" s="7"/>
      <c r="H48" s="8">
        <v>0</v>
      </c>
      <c r="I48" s="46" t="s">
        <v>54</v>
      </c>
      <c r="J48" s="7" t="s">
        <v>36</v>
      </c>
      <c r="K48" s="7" t="s">
        <v>37</v>
      </c>
      <c r="L48" s="28" t="s">
        <v>111</v>
      </c>
      <c r="M48" s="28" t="s">
        <v>112</v>
      </c>
      <c r="N48" s="7"/>
      <c r="O48" s="28" t="s">
        <v>112</v>
      </c>
      <c r="P48" s="7"/>
      <c r="Q48" s="43"/>
      <c r="R48" s="43"/>
      <c r="S48" s="30" t="s">
        <v>47</v>
      </c>
      <c r="T48" s="43"/>
      <c r="U48" s="43"/>
      <c r="V48" s="7" t="s">
        <v>86</v>
      </c>
      <c r="W48" s="10">
        <v>100</v>
      </c>
      <c r="X48" s="10">
        <v>0</v>
      </c>
      <c r="Y48" s="31" t="s">
        <v>113</v>
      </c>
      <c r="Z48" s="28" t="s">
        <v>114</v>
      </c>
      <c r="AA48" s="11">
        <v>90</v>
      </c>
      <c r="AB48" s="45"/>
      <c r="AC48" s="11">
        <v>360000000</v>
      </c>
      <c r="AD48" s="11">
        <v>360000000</v>
      </c>
      <c r="AE48" t="s">
        <v>115</v>
      </c>
    </row>
  </sheetData>
  <mergeCells count="36">
    <mergeCell ref="AC5:AD5"/>
    <mergeCell ref="A25:A27"/>
    <mergeCell ref="B25:B27"/>
    <mergeCell ref="C25:C27"/>
    <mergeCell ref="D25:D27"/>
    <mergeCell ref="E25:E27"/>
    <mergeCell ref="H25:H27"/>
    <mergeCell ref="J25:J27"/>
    <mergeCell ref="K25:K27"/>
    <mergeCell ref="L25:L27"/>
    <mergeCell ref="G25:G27"/>
    <mergeCell ref="I25:I27"/>
    <mergeCell ref="A23:AD23"/>
    <mergeCell ref="Y25:Y27"/>
    <mergeCell ref="Z25:Z27"/>
    <mergeCell ref="AA25:AD25"/>
    <mergeCell ref="AC7:AD7"/>
    <mergeCell ref="AC9:AD9"/>
    <mergeCell ref="AD26:AD27"/>
    <mergeCell ref="AA26:AA27"/>
    <mergeCell ref="AB26:AB27"/>
    <mergeCell ref="AC26:AC27"/>
    <mergeCell ref="AC11:AD11"/>
    <mergeCell ref="AC13:AD13"/>
    <mergeCell ref="AC15:AD15"/>
    <mergeCell ref="AC21:AD21"/>
    <mergeCell ref="AC17:AD17"/>
    <mergeCell ref="AC19:AD19"/>
    <mergeCell ref="V25:X26"/>
    <mergeCell ref="M25:M27"/>
    <mergeCell ref="N25:N27"/>
    <mergeCell ref="O25:O27"/>
    <mergeCell ref="P25:P27"/>
    <mergeCell ref="Q25:U25"/>
    <mergeCell ref="Q26:R26"/>
    <mergeCell ref="T26:U26"/>
  </mergeCells>
  <phoneticPr fontId="14" type="noConversion"/>
  <dataValidations count="9">
    <dataValidation type="custom" allowBlank="1" showInputMessage="1" showErrorMessage="1" sqref="AD48 AC34:AC48 AC30:AC32" xr:uid="{396DD8E6-3F52-4AC6-9993-85DB08A0F43D}">
      <formula1>AA30*AB30</formula1>
    </dataValidation>
    <dataValidation type="list" allowBlank="1" showInputMessage="1" showErrorMessage="1" sqref="O48 M37:M48 M30:M32" xr:uid="{7BDFBEA1-38A4-4290-9069-7DEA4624CE98}">
      <formula1>Классификатор_стран</formula1>
    </dataValidation>
    <dataValidation type="list" allowBlank="1" showInputMessage="1" showErrorMessage="1" sqref="F34:G37 F30:G32" xr:uid="{A4870071-3110-4518-A479-2BA041ABBBD1}">
      <formula1>Приоритеты_закупок</formula1>
    </dataValidation>
    <dataValidation type="list" allowBlank="1" showInputMessage="1" showErrorMessage="1" sqref="Z34:Z48 Z30:Z32" xr:uid="{45D8DE8D-114B-4860-AAD2-AEEDC0110393}">
      <formula1>С_НДС</formula1>
    </dataValidation>
    <dataValidation type="list" allowBlank="1" showInputMessage="1" showErrorMessage="1" sqref="Y48 Y34:Y39 Y30:Y32" xr:uid="{2013A423-DC12-4D03-A7CD-74AAD5653064}">
      <formula1>ЕИ</formula1>
    </dataValidation>
    <dataValidation type="textLength" operator="equal" allowBlank="1" showInputMessage="1" showErrorMessage="1" error="Код КАТО должен содержать 9 символов" sqref="N34:N47 J30:J32 J34:J48 N30:N32" xr:uid="{0234445F-A483-49B2-9F01-9620ABEF13AD}">
      <formula1>9</formula1>
    </dataValidation>
    <dataValidation type="whole" allowBlank="1" showInputMessage="1" showErrorMessage="1" sqref="H34:H48 F34:F37 H30:H32 V30:X32 W37:X40 V34:X36 F30:F32" xr:uid="{321F75AC-89F1-4709-83F8-3BF717195158}">
      <formula1>0</formula1>
      <formula2>100</formula2>
    </dataValidation>
    <dataValidation type="list" allowBlank="1" showInputMessage="1" showErrorMessage="1" sqref="R34:R39 R30:R32" xr:uid="{619F0EC1-ACEC-47A7-8462-778193268427}">
      <formula1>Тип_дней</formula1>
    </dataValidation>
    <dataValidation type="list" allowBlank="1" showInputMessage="1" showErrorMessage="1" sqref="P34:P47 P30:P32" xr:uid="{2FA786E2-94D2-46A2-94CE-1E446AA8B8E0}">
      <formula1>Инкотермс</formula1>
    </dataValidation>
  </dataValidations>
  <hyperlinks>
    <hyperlink ref="B35" r:id="rId1" display="https://enstru.kz/code_new.jsp?&amp;t=%D0%A3%D1%81%D0%BB%D1%83%D0%B3%D0%B8%20%D0%BF%D0%BE%20%D1%82%D1%80%D0%B0%D0%BD%D1%81%D0%BF%D0%BE%D1%80%D1%82%D0%BD%D0%BE%2D%D1%8D%D0%BA%D1%81%D0%BF%D0%B5%D0%B4%D0%B8%D1%82%D0%BE%D1%80%D1%81%D0%BA%D0%BE%D0%BC%D1%83&amp;s=common&amp;p=10&amp;n=0&amp;S=522919%2E100&amp;N=%D0%A3%D1%81%D0%BB%D1%83%D0%B3%D0%B8%20%D0%BF%D0%BE%20%D1%82%D1%80%D0%B0%D0%BD%D1%81%D0%BF%D0%BE%D1%80%D1%82%D0%BD%D0%BE%2D%D1%8D%D0%BA%D1%81%D0%BF%D0%B5%D0%B4%D0%B8%D1%82%D0%BE%D1%80%D1%81%D0%BA%D0%BE%D0%BC%D1%83%20%D0%BE%D0%B1%D1%81%D0%BB%D1%83%D0%B6%D0%B8%D0%B2%D0%B0%D0%BD%D0%B8%D1%8E&amp;fc=1&amp;fg=0&amp;new=522919.100.000000" xr:uid="{E5145F00-7746-4DEC-85C0-29AEF3671646}"/>
  </hyperlinks>
  <printOptions horizontalCentered="1"/>
  <pageMargins left="0" right="0" top="0" bottom="0" header="0.31496062992125984" footer="0.31496062992125984"/>
  <pageSetup scale="42" orientation="landscape" r:id="rId2"/>
  <ignoredErrors>
    <ignoredError sqref="A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2023 г</vt:lpstr>
      <vt:lpstr>'на 2023 г'!Область_печати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Данагуль Ж. Мырзахметова</cp:lastModifiedBy>
  <cp:lastPrinted>2023-01-31T11:23:50Z</cp:lastPrinted>
  <dcterms:created xsi:type="dcterms:W3CDTF">2022-05-18T12:16:09Z</dcterms:created>
  <dcterms:modified xsi:type="dcterms:W3CDTF">2023-10-31T05:35:31Z</dcterms:modified>
</cp:coreProperties>
</file>