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270" windowWidth="20655" windowHeight="9915"/>
  </bookViews>
  <sheets>
    <sheet name="12мес.2016 (факт)" sheetId="1" r:id="rId1"/>
    <sheet name="12мес.2017 (факт)" sheetId="2" r:id="rId2"/>
  </sheets>
  <definedNames>
    <definedName name="_xlnm.Print_Area" localSheetId="0">'12мес.2016 (факт)'!$A$1:$K$88</definedName>
    <definedName name="_xlnm.Print_Area" localSheetId="1">'12мес.2017 (факт)'!$A$1:$K$88</definedName>
  </definedNames>
  <calcPr calcId="124519"/>
</workbook>
</file>

<file path=xl/calcChain.xml><?xml version="1.0" encoding="utf-8"?>
<calcChain xmlns="http://schemas.openxmlformats.org/spreadsheetml/2006/main">
  <c r="G75" i="1"/>
  <c r="G48"/>
  <c r="J84" i="2"/>
  <c r="H84"/>
  <c r="J83"/>
  <c r="H83"/>
  <c r="J82"/>
  <c r="H82"/>
  <c r="J81"/>
  <c r="H81"/>
  <c r="J80"/>
  <c r="G80"/>
  <c r="E80"/>
  <c r="H80" s="1"/>
  <c r="J79"/>
  <c r="H79"/>
  <c r="J78"/>
  <c r="H78"/>
  <c r="J77"/>
  <c r="H77"/>
  <c r="J76"/>
  <c r="H76"/>
  <c r="J75"/>
  <c r="J74"/>
  <c r="J73" s="1"/>
  <c r="G73"/>
  <c r="G72" s="1"/>
  <c r="E73"/>
  <c r="E72"/>
  <c r="G71"/>
  <c r="G70" s="1"/>
  <c r="E71"/>
  <c r="E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G60"/>
  <c r="E60"/>
  <c r="H60" s="1"/>
  <c r="J59"/>
  <c r="H59"/>
  <c r="J58"/>
  <c r="H58"/>
  <c r="J57"/>
  <c r="H57"/>
  <c r="J56"/>
  <c r="H56"/>
  <c r="J55"/>
  <c r="H55"/>
  <c r="J54"/>
  <c r="H54"/>
  <c r="J53"/>
  <c r="H53"/>
  <c r="J52"/>
  <c r="H52"/>
  <c r="J51"/>
  <c r="H51"/>
  <c r="J50"/>
  <c r="H50"/>
  <c r="J49"/>
  <c r="H49"/>
  <c r="J48"/>
  <c r="H48"/>
  <c r="J47"/>
  <c r="H47"/>
  <c r="J46"/>
  <c r="I46"/>
  <c r="G46"/>
  <c r="H46" s="1"/>
  <c r="E46"/>
  <c r="H45"/>
  <c r="G45"/>
  <c r="F45"/>
  <c r="E45"/>
  <c r="D45"/>
  <c r="J44"/>
  <c r="I44"/>
  <c r="H44"/>
  <c r="J43"/>
  <c r="J45" s="1"/>
  <c r="I43"/>
  <c r="H43"/>
  <c r="J42"/>
  <c r="I42"/>
  <c r="I45" s="1"/>
  <c r="H42"/>
  <c r="H41"/>
  <c r="G41"/>
  <c r="F41"/>
  <c r="E41"/>
  <c r="D41"/>
  <c r="J40"/>
  <c r="I40"/>
  <c r="H40"/>
  <c r="J39"/>
  <c r="I39"/>
  <c r="H39"/>
  <c r="J38"/>
  <c r="I38"/>
  <c r="H38"/>
  <c r="J37"/>
  <c r="J41" s="1"/>
  <c r="J36" s="1"/>
  <c r="I37"/>
  <c r="I41" s="1"/>
  <c r="I36" s="1"/>
  <c r="H37"/>
  <c r="G36"/>
  <c r="H36" s="1"/>
  <c r="F36"/>
  <c r="E36"/>
  <c r="D36"/>
  <c r="J35"/>
  <c r="I35"/>
  <c r="J34"/>
  <c r="I34"/>
  <c r="J33"/>
  <c r="I33"/>
  <c r="J32"/>
  <c r="I32"/>
  <c r="J31"/>
  <c r="I31"/>
  <c r="H31"/>
  <c r="J30"/>
  <c r="I30"/>
  <c r="H30"/>
  <c r="J29"/>
  <c r="I29"/>
  <c r="H29"/>
  <c r="J28"/>
  <c r="I28"/>
  <c r="J27"/>
  <c r="I27"/>
  <c r="J26"/>
  <c r="I26"/>
  <c r="I25"/>
  <c r="G25"/>
  <c r="J25" s="1"/>
  <c r="F25"/>
  <c r="E25"/>
  <c r="D25"/>
  <c r="J24"/>
  <c r="H24"/>
  <c r="G24"/>
  <c r="F24"/>
  <c r="I24" s="1"/>
  <c r="E24"/>
  <c r="D24"/>
  <c r="I23"/>
  <c r="G23"/>
  <c r="J23" s="1"/>
  <c r="F23"/>
  <c r="E23"/>
  <c r="D23"/>
  <c r="J22"/>
  <c r="H22"/>
  <c r="G22"/>
  <c r="F22"/>
  <c r="I22" s="1"/>
  <c r="E22"/>
  <c r="D22"/>
  <c r="G21"/>
  <c r="F21"/>
  <c r="I21" s="1"/>
  <c r="E21"/>
  <c r="E20" s="1"/>
  <c r="D21"/>
  <c r="F20"/>
  <c r="D20"/>
  <c r="G19"/>
  <c r="H19" s="1"/>
  <c r="E19"/>
  <c r="G18"/>
  <c r="E18"/>
  <c r="H18" s="1"/>
  <c r="G17"/>
  <c r="H17" s="1"/>
  <c r="E17"/>
  <c r="G16"/>
  <c r="E16"/>
  <c r="H16" s="1"/>
  <c r="G15"/>
  <c r="J15" s="1"/>
  <c r="J14" s="1"/>
  <c r="E15"/>
  <c r="G14"/>
  <c r="E14"/>
  <c r="G13"/>
  <c r="J13" s="1"/>
  <c r="E13"/>
  <c r="H13" s="1"/>
  <c r="G12"/>
  <c r="J12" s="1"/>
  <c r="E12"/>
  <c r="H12" s="1"/>
  <c r="G11"/>
  <c r="J11" s="1"/>
  <c r="E11"/>
  <c r="H11" s="1"/>
  <c r="G10"/>
  <c r="J10" s="1"/>
  <c r="E10"/>
  <c r="H10" s="1"/>
  <c r="E9"/>
  <c r="E8" s="1"/>
  <c r="J84" i="1"/>
  <c r="H84"/>
  <c r="J83"/>
  <c r="H83"/>
  <c r="J82"/>
  <c r="H82"/>
  <c r="J81"/>
  <c r="J80" s="1"/>
  <c r="H81"/>
  <c r="G80"/>
  <c r="E80"/>
  <c r="J79"/>
  <c r="H79"/>
  <c r="J78"/>
  <c r="H78"/>
  <c r="J77"/>
  <c r="H77"/>
  <c r="J76"/>
  <c r="J75"/>
  <c r="J74"/>
  <c r="J71" s="1"/>
  <c r="G73"/>
  <c r="E73"/>
  <c r="G71"/>
  <c r="E71"/>
  <c r="J69"/>
  <c r="H69"/>
  <c r="J68"/>
  <c r="H68"/>
  <c r="J67"/>
  <c r="H67"/>
  <c r="J66"/>
  <c r="H66"/>
  <c r="J65"/>
  <c r="H65"/>
  <c r="J64"/>
  <c r="H64"/>
  <c r="J63"/>
  <c r="H63"/>
  <c r="J62"/>
  <c r="H62"/>
  <c r="J61"/>
  <c r="J60" s="1"/>
  <c r="H61"/>
  <c r="G60"/>
  <c r="E60"/>
  <c r="J59"/>
  <c r="H59"/>
  <c r="J58"/>
  <c r="H58"/>
  <c r="J57"/>
  <c r="H57"/>
  <c r="J56"/>
  <c r="H56"/>
  <c r="J55"/>
  <c r="H55"/>
  <c r="J54"/>
  <c r="H54"/>
  <c r="J53"/>
  <c r="H53"/>
  <c r="J52"/>
  <c r="H52"/>
  <c r="J51"/>
  <c r="H51"/>
  <c r="J50"/>
  <c r="H50"/>
  <c r="J49"/>
  <c r="H49"/>
  <c r="J48"/>
  <c r="H48"/>
  <c r="J47"/>
  <c r="H47"/>
  <c r="J46"/>
  <c r="I46"/>
  <c r="G46"/>
  <c r="E46"/>
  <c r="G45"/>
  <c r="F45"/>
  <c r="E45"/>
  <c r="D45"/>
  <c r="J44"/>
  <c r="I44"/>
  <c r="H44"/>
  <c r="J43"/>
  <c r="I43"/>
  <c r="H43"/>
  <c r="J42"/>
  <c r="I42"/>
  <c r="H42"/>
  <c r="F41"/>
  <c r="F36" s="1"/>
  <c r="E41"/>
  <c r="D41"/>
  <c r="D36" s="1"/>
  <c r="I40"/>
  <c r="G41"/>
  <c r="J39"/>
  <c r="I39"/>
  <c r="H39"/>
  <c r="J38"/>
  <c r="I38"/>
  <c r="H38"/>
  <c r="J37"/>
  <c r="I37"/>
  <c r="H37"/>
  <c r="E36"/>
  <c r="J35"/>
  <c r="I35"/>
  <c r="J34"/>
  <c r="I34"/>
  <c r="J33"/>
  <c r="I33"/>
  <c r="J32"/>
  <c r="I32"/>
  <c r="J31"/>
  <c r="I31"/>
  <c r="H31"/>
  <c r="I30"/>
  <c r="H30"/>
  <c r="I29"/>
  <c r="J28"/>
  <c r="I28"/>
  <c r="J27"/>
  <c r="I27"/>
  <c r="J26"/>
  <c r="I26"/>
  <c r="E25"/>
  <c r="E19" s="1"/>
  <c r="E13" s="1"/>
  <c r="D25"/>
  <c r="G24"/>
  <c r="G18" s="1"/>
  <c r="G12" s="1"/>
  <c r="F24"/>
  <c r="E24"/>
  <c r="E18" s="1"/>
  <c r="E12" s="1"/>
  <c r="D24"/>
  <c r="I24" s="1"/>
  <c r="G23"/>
  <c r="G17" s="1"/>
  <c r="F23"/>
  <c r="E23"/>
  <c r="J23" s="1"/>
  <c r="D23"/>
  <c r="G22"/>
  <c r="G16" s="1"/>
  <c r="G10" s="1"/>
  <c r="F22"/>
  <c r="E22"/>
  <c r="E16" s="1"/>
  <c r="E10" s="1"/>
  <c r="D22"/>
  <c r="I22" s="1"/>
  <c r="F21"/>
  <c r="E21"/>
  <c r="D21"/>
  <c r="D20" s="1"/>
  <c r="E15"/>
  <c r="J21" i="2" l="1"/>
  <c r="J20" s="1"/>
  <c r="G9"/>
  <c r="H14"/>
  <c r="H15"/>
  <c r="I20"/>
  <c r="H9"/>
  <c r="G8"/>
  <c r="J9"/>
  <c r="J8" s="1"/>
  <c r="G20"/>
  <c r="H20" s="1"/>
  <c r="H21"/>
  <c r="H23"/>
  <c r="H25"/>
  <c r="J71"/>
  <c r="E17" i="1"/>
  <c r="E11" s="1"/>
  <c r="H10"/>
  <c r="E14"/>
  <c r="J73"/>
  <c r="H17"/>
  <c r="G11"/>
  <c r="H11" s="1"/>
  <c r="H18"/>
  <c r="E20"/>
  <c r="I41"/>
  <c r="J45"/>
  <c r="H46"/>
  <c r="H60"/>
  <c r="E72"/>
  <c r="E9" s="1"/>
  <c r="E8" s="1"/>
  <c r="J72"/>
  <c r="J70" s="1"/>
  <c r="J12"/>
  <c r="H16"/>
  <c r="J22"/>
  <c r="I23"/>
  <c r="J24"/>
  <c r="F25"/>
  <c r="I25" s="1"/>
  <c r="H29"/>
  <c r="I21"/>
  <c r="H23"/>
  <c r="I45"/>
  <c r="I36" s="1"/>
  <c r="H45"/>
  <c r="G72"/>
  <c r="H80"/>
  <c r="H41"/>
  <c r="G36"/>
  <c r="H36" s="1"/>
  <c r="E70"/>
  <c r="J10"/>
  <c r="J11"/>
  <c r="H12"/>
  <c r="H22"/>
  <c r="H24"/>
  <c r="J30"/>
  <c r="H40"/>
  <c r="J29"/>
  <c r="G21"/>
  <c r="G25"/>
  <c r="J40"/>
  <c r="J41" s="1"/>
  <c r="J36" s="1"/>
  <c r="G70" l="1"/>
  <c r="L8" i="2"/>
  <c r="H8"/>
  <c r="J72"/>
  <c r="J70" s="1"/>
  <c r="F20" i="1"/>
  <c r="I20"/>
  <c r="H21"/>
  <c r="J21"/>
  <c r="G20"/>
  <c r="H20" s="1"/>
  <c r="G15"/>
  <c r="G9" s="1"/>
  <c r="H25"/>
  <c r="G19"/>
  <c r="J25"/>
  <c r="G13" l="1"/>
  <c r="H19"/>
  <c r="J15"/>
  <c r="J14" s="1"/>
  <c r="G14"/>
  <c r="H14" s="1"/>
  <c r="H15"/>
  <c r="J20"/>
  <c r="J13" l="1"/>
  <c r="H13"/>
  <c r="G8"/>
  <c r="J9"/>
  <c r="H9"/>
  <c r="L8" l="1"/>
  <c r="H8"/>
  <c r="J8"/>
</calcChain>
</file>

<file path=xl/sharedStrings.xml><?xml version="1.0" encoding="utf-8"?>
<sst xmlns="http://schemas.openxmlformats.org/spreadsheetml/2006/main" count="241" uniqueCount="69">
  <si>
    <t>Информация об исполнении инвестиционных проектов АО "Қазтеміртранс" (группа) за 2017 год</t>
  </si>
  <si>
    <t>тыс. тенге без НДС</t>
  </si>
  <si>
    <t>№ п/п</t>
  </si>
  <si>
    <t>Наименование</t>
  </si>
  <si>
    <t>источники финансирования</t>
  </si>
  <si>
    <t>12 мес. 2017 год</t>
  </si>
  <si>
    <t>Исполнение (%)</t>
  </si>
  <si>
    <t>Откл-е</t>
  </si>
  <si>
    <t>Примечание</t>
  </si>
  <si>
    <t>Факт</t>
  </si>
  <si>
    <t>кол-во</t>
  </si>
  <si>
    <t>сумма</t>
  </si>
  <si>
    <t>Всего по АО "Қазтеміртранс" (группа)</t>
  </si>
  <si>
    <t>в т.ч.: собственные средства</t>
  </si>
  <si>
    <t>заемные средства от МФИ</t>
  </si>
  <si>
    <t>заемные средства от БВУ</t>
  </si>
  <si>
    <t>еврооблигации</t>
  </si>
  <si>
    <t>заемные средства</t>
  </si>
  <si>
    <t>Всего по АО "Қазтеміртранс"</t>
  </si>
  <si>
    <t>1.</t>
  </si>
  <si>
    <t>Приобретение грузовых вагонов</t>
  </si>
  <si>
    <t>всего:</t>
  </si>
  <si>
    <t>собственные</t>
  </si>
  <si>
    <t>заемные от МФИ</t>
  </si>
  <si>
    <t>заемные от БВУ</t>
  </si>
  <si>
    <t>заемные</t>
  </si>
  <si>
    <t>Приобретение полувагонов</t>
  </si>
  <si>
    <t>Ненадлежащее исполнение графика поставки в рамках заключенного трехстороннего договора объясняется задержкой поставки заводу-изготовителю комплектующих для изготовления полувагонов. При этом, необходимо отметить, что Обществом будут выставлены штрафные санкции</t>
  </si>
  <si>
    <t>2.</t>
  </si>
  <si>
    <t>Ремонт грузовых вагонов</t>
  </si>
  <si>
    <t>Работы по деповскому ремонту грузовых вагонов (ДР) по техническому решению с продлением срока полезного использования - цистерн для пищевых продуктов, используемых для перевозки питьевой воды</t>
  </si>
  <si>
    <r>
      <rPr>
        <b/>
        <sz val="10"/>
        <rFont val="Arial"/>
        <family val="2"/>
        <charset val="204"/>
      </rPr>
      <t>неиспонение</t>
    </r>
    <r>
      <rPr>
        <sz val="10"/>
        <rFont val="Arial"/>
        <family val="2"/>
        <charset val="204"/>
      </rPr>
      <t xml:space="preserve"> связано с вынесением заключения диагностической организации о невозможности продления срока службы данных вагонов. Возможности в предоставлении для производства ДР по ТР аналогичных вагонов с истекшим сроком службы у Общества нет, в связи с отсутствием их в вагонном парке.</t>
    </r>
  </si>
  <si>
    <t>Работы по деповскому ремонту грузовых вагонов (ДР) по техническому решению с продлением срока полезного использования – платформ универсальных</t>
  </si>
  <si>
    <r>
      <rPr>
        <b/>
        <sz val="10"/>
        <rFont val="Arial"/>
        <family val="2"/>
        <charset val="204"/>
      </rPr>
      <t>проект исполнен</t>
    </r>
    <r>
      <rPr>
        <sz val="10"/>
        <rFont val="Arial"/>
        <family val="2"/>
        <charset val="204"/>
      </rPr>
      <t xml:space="preserve"> с образованием условной экономии</t>
    </r>
  </si>
  <si>
    <t>Работы по деповскому ремонту грузовых вагонов (ДР) по техническому решению с продлением срока полезного использования - платформ для перевозки колесных пар</t>
  </si>
  <si>
    <t>Работы по деповскому ремонту грузовых вагонов (ДР) по техническому решению с продлением срока полезного использования - вагон-хопер крытый  для перевозки зерна</t>
  </si>
  <si>
    <t>Итого по ДР по ТР:</t>
  </si>
  <si>
    <t>Работы по капитальному ремонту грузовых вагонов (КР) в количестве 1000 ед.</t>
  </si>
  <si>
    <t>Работы по капитальному ремонту грузовых вагонов (КР) (в количестве 1 200 ед. полувагонов)</t>
  </si>
  <si>
    <t>Работы по капитальному ремонту грузовых вагонов (КР) (в количестве 1 000 ед. полувагонов)</t>
  </si>
  <si>
    <t>Итого по КР:</t>
  </si>
  <si>
    <t>3.</t>
  </si>
  <si>
    <t>Обновление и реабилитация инфраструктуры</t>
  </si>
  <si>
    <t>Приобретение земельного участка 1,6662га.</t>
  </si>
  <si>
    <t>проект исполнен</t>
  </si>
  <si>
    <t>Кредиторская задолженность</t>
  </si>
  <si>
    <t>4.</t>
  </si>
  <si>
    <t>Улучшение административных и социально-бытовых условий труда работников</t>
  </si>
  <si>
    <t>Всего по ТОО "КВК"</t>
  </si>
  <si>
    <t>в т.ч.: заемные от БВУ</t>
  </si>
  <si>
    <t>собственные средства</t>
  </si>
  <si>
    <t>Постановка на производство новых типов/моделей грузовых вагонов и тележки грузовых вагонов по технической документации, приобретаемой по лицензионному договору с целью расширения производства грузовых вагонов и поддержания в рабочем состоянии производственных активов</t>
  </si>
  <si>
    <t>8 (7/5)</t>
  </si>
  <si>
    <t>Информация об исполнении инвестиционных проектов АО "Қазтеміртранс" (группа) за 2016 год</t>
  </si>
  <si>
    <t>12 мес. 2016 год</t>
  </si>
  <si>
    <t>Организация ремонта кассетных подшипников в филиале "Қазтеміртранс" - "Балхаское вагоноремонтное депо" по технологии, предоставленной шведской компанией Aktiebolaget SvenskaKullagerfabriken (SKF)</t>
  </si>
  <si>
    <t>Техническое оснашение ВРД</t>
  </si>
  <si>
    <t>Работы по установке запасных частей на подвижной состав - изготовлению комплекта ложементов для крепления и размещения колесных пар в четырехосном полувагоне</t>
  </si>
  <si>
    <t>Приобретение необъектного оборудования</t>
  </si>
  <si>
    <t>Постановка на производство полувагона с улучшенными техническими характеристиками на инновационных тележках типа Barber S-2-R</t>
  </si>
  <si>
    <t>Поставка не произведена в полном объеме (договор с ТОО "КВК" от 28.05.2014года №28-05/3-НПС), в связи с тяжелым финансовым положением ТОО «КВК» и необходимостью проведения мероприятий по реабилитации его деятельности.
Обществом велась претензионная работа, так 27 ноября 2017 года между Обществом и ТОО «КВК» заключено соглашение об урегулирование спора (конфликта) в порядке судебной медиации, в соответствии с которой ТОО «КВК обязуется произвести поставку 100 полувагонов до конца 2018 года.</t>
  </si>
  <si>
    <t>Поставка не произведена в полном объеме (договор с ТОО "КВК" от 01.10.2015г. №1-10/1-НПС), в связи с тяжелым финансовым положением ТОО «КВК» и необходимостью проведения мероприятий по реабилитации его деятельности.
Обществом ведется претензионная работа</t>
  </si>
  <si>
    <r>
      <rPr>
        <b/>
        <sz val="10"/>
        <rFont val="Arial"/>
        <family val="2"/>
        <charset val="204"/>
      </rPr>
      <t>Поставка не произведена</t>
    </r>
    <r>
      <rPr>
        <sz val="10"/>
        <rFont val="Arial"/>
        <family val="2"/>
        <charset val="204"/>
      </rPr>
      <t xml:space="preserve"> в полном объеме (договор с ТОО "КВК" от 28.05.2014года №28-05/3-НПС), в связи с отсутствием тележек по причине тяжелого финансового положения ТОО «КВК».</t>
    </r>
  </si>
  <si>
    <r>
      <rPr>
        <b/>
        <sz val="10"/>
        <rFont val="Arial"/>
        <family val="2"/>
        <charset val="204"/>
      </rPr>
      <t>Поставка не произведена</t>
    </r>
    <r>
      <rPr>
        <sz val="10"/>
        <rFont val="Arial"/>
        <family val="2"/>
        <charset val="204"/>
      </rPr>
      <t xml:space="preserve"> в полном объеме (договор с ТОО "КВК" от 01.10.2015г. №1-10/1-НПС), в связи с отсутствием комплектующих узлов и деталей (с датой изготовления не более одного года, предшествующего дате поставке) из за тяжелого финансового положения ТОО «КВК».</t>
    </r>
  </si>
  <si>
    <r>
      <rPr>
        <b/>
        <sz val="10"/>
        <rFont val="Arial"/>
        <family val="2"/>
        <charset val="204"/>
      </rPr>
      <t>Проект исполнен</t>
    </r>
    <r>
      <rPr>
        <sz val="10"/>
        <rFont val="Arial"/>
        <family val="2"/>
        <charset val="204"/>
      </rPr>
      <t xml:space="preserve"> с образованием условной экономии</t>
    </r>
  </si>
  <si>
    <r>
      <rPr>
        <b/>
        <sz val="10"/>
        <rFont val="Arial"/>
        <family val="2"/>
        <charset val="204"/>
      </rPr>
      <t>Проект не исполнен</t>
    </r>
    <r>
      <rPr>
        <sz val="10"/>
        <rFont val="Arial"/>
        <family val="2"/>
        <charset val="204"/>
      </rPr>
      <t xml:space="preserve"> в полном объеме по причине несостоявшихся процедур закупок</t>
    </r>
  </si>
  <si>
    <r>
      <rPr>
        <b/>
        <sz val="10"/>
        <rFont val="Arial"/>
        <family val="2"/>
        <charset val="204"/>
      </rPr>
      <t>Проект не исполнен</t>
    </r>
    <r>
      <rPr>
        <sz val="10"/>
        <rFont val="Arial"/>
        <family val="2"/>
        <charset val="204"/>
      </rPr>
      <t xml:space="preserve"> в связи с несостоявшимися процедурами закупок из-за произошедшего во воторой половине т.г. увеличения стоимости приобретаемого оборудования</t>
    </r>
  </si>
  <si>
    <r>
      <rPr>
        <b/>
        <sz val="10"/>
        <rFont val="Arial"/>
        <family val="2"/>
        <charset val="204"/>
      </rPr>
      <t>Проект не исполнен</t>
    </r>
    <r>
      <rPr>
        <sz val="10"/>
        <rFont val="Arial"/>
        <family val="2"/>
        <charset val="204"/>
      </rPr>
      <t xml:space="preserve"> в полном объеме по причине несостоявшихся процедур закупок (процедуры закупок произведены несколько раз)</t>
    </r>
  </si>
  <si>
    <t>План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</si>
</sst>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4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i/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2" fillId="2" borderId="2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3" fontId="4" fillId="3" borderId="2" xfId="0" applyNumberFormat="1" applyFont="1" applyFill="1" applyBorder="1" applyAlignment="1">
      <alignment vertical="center" wrapText="1"/>
    </xf>
    <xf numFmtId="164" fontId="4" fillId="3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3" fontId="4" fillId="4" borderId="2" xfId="0" applyNumberFormat="1" applyFont="1" applyFill="1" applyBorder="1" applyAlignment="1">
      <alignment vertical="center" wrapText="1"/>
    </xf>
    <xf numFmtId="164" fontId="4" fillId="4" borderId="2" xfId="0" applyNumberFormat="1" applyFont="1" applyFill="1" applyBorder="1" applyAlignment="1">
      <alignment vertical="center" wrapText="1"/>
    </xf>
    <xf numFmtId="3" fontId="4" fillId="4" borderId="0" xfId="0" applyNumberFormat="1" applyFont="1" applyFill="1" applyBorder="1" applyAlignment="1">
      <alignment vertical="center"/>
    </xf>
    <xf numFmtId="3" fontId="6" fillId="5" borderId="2" xfId="0" applyNumberFormat="1" applyFont="1" applyFill="1" applyBorder="1" applyAlignment="1">
      <alignment vertical="center" wrapText="1"/>
    </xf>
    <xf numFmtId="164" fontId="6" fillId="5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" fontId="3" fillId="6" borderId="2" xfId="0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vertical="center"/>
    </xf>
    <xf numFmtId="0" fontId="3" fillId="6" borderId="0" xfId="0" applyFont="1" applyFill="1" applyAlignment="1">
      <alignment vertical="center" wrapText="1"/>
    </xf>
    <xf numFmtId="3" fontId="3" fillId="0" borderId="2" xfId="2" applyNumberFormat="1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3" fontId="4" fillId="7" borderId="2" xfId="0" applyNumberFormat="1" applyFont="1" applyFill="1" applyBorder="1" applyAlignment="1">
      <alignment vertical="center" wrapText="1"/>
    </xf>
    <xf numFmtId="164" fontId="4" fillId="7" borderId="2" xfId="0" applyNumberFormat="1" applyFont="1" applyFill="1" applyBorder="1" applyAlignment="1">
      <alignment vertical="center" wrapText="1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vertical="center" wrapText="1"/>
    </xf>
    <xf numFmtId="0" fontId="3" fillId="0" borderId="0" xfId="0" applyFont="1" applyBorder="1" applyAlignment="1">
      <alignment vertical="center"/>
    </xf>
    <xf numFmtId="3" fontId="4" fillId="7" borderId="2" xfId="0" applyNumberFormat="1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vertical="center"/>
    </xf>
    <xf numFmtId="3" fontId="4" fillId="0" borderId="2" xfId="0" applyNumberFormat="1" applyFont="1" applyBorder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3" fontId="3" fillId="4" borderId="2" xfId="0" applyNumberFormat="1" applyFont="1" applyFill="1" applyBorder="1" applyAlignment="1">
      <alignment vertical="center" wrapText="1"/>
    </xf>
    <xf numFmtId="164" fontId="3" fillId="4" borderId="2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3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right" vertical="center" wrapText="1"/>
    </xf>
    <xf numFmtId="0" fontId="4" fillId="7" borderId="4" xfId="0" applyFont="1" applyFill="1" applyBorder="1" applyAlignment="1">
      <alignment horizontal="right" vertical="center" wrapText="1"/>
    </xf>
    <xf numFmtId="0" fontId="4" fillId="7" borderId="5" xfId="0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6">
    <cellStyle name="КАНДАГАЧ тел3-33-96" xfId="3"/>
    <cellStyle name="Обычный" xfId="0" builtinId="0"/>
    <cellStyle name="Стиль 1" xfId="2"/>
    <cellStyle name="Стиль 1 2" xfId="4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3"/>
  <sheetViews>
    <sheetView tabSelected="1" view="pageBreakPreview" zoomScale="75" zoomScaleNormal="70" zoomScaleSheetLayoutView="75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E62" sqref="E62"/>
    </sheetView>
  </sheetViews>
  <sheetFormatPr defaultRowHeight="12.75" outlineLevelRow="1"/>
  <cols>
    <col min="1" max="1" width="4.7109375" style="16" customWidth="1"/>
    <col min="2" max="2" width="68.140625" style="2" customWidth="1"/>
    <col min="3" max="3" width="17.85546875" style="2" customWidth="1"/>
    <col min="4" max="4" width="8.42578125" style="2" customWidth="1"/>
    <col min="5" max="5" width="12.140625" style="2" customWidth="1"/>
    <col min="6" max="6" width="8.5703125" style="2" customWidth="1"/>
    <col min="7" max="7" width="12" style="2" customWidth="1"/>
    <col min="8" max="8" width="13.42578125" style="2" customWidth="1"/>
    <col min="9" max="9" width="7.85546875" style="2" customWidth="1"/>
    <col min="10" max="10" width="11.42578125" style="2" customWidth="1"/>
    <col min="11" max="11" width="79.7109375" style="2" customWidth="1"/>
    <col min="12" max="12" width="32.140625" style="1" customWidth="1"/>
    <col min="13" max="15" width="9.140625" style="2" customWidth="1"/>
    <col min="16" max="16384" width="9.140625" style="2"/>
  </cols>
  <sheetData>
    <row r="1" spans="1:12" ht="30" customHeight="1">
      <c r="A1" s="111" t="s">
        <v>53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2" ht="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3"/>
    </row>
    <row r="3" spans="1:12" ht="12.75" customHeight="1">
      <c r="A3" s="4"/>
      <c r="B3" s="5"/>
      <c r="C3" s="6"/>
      <c r="D3" s="7"/>
      <c r="E3" s="7"/>
      <c r="I3" s="6"/>
      <c r="J3" s="8" t="s">
        <v>1</v>
      </c>
      <c r="K3" s="9"/>
    </row>
    <row r="4" spans="1:12" ht="12.75" customHeight="1">
      <c r="A4" s="112" t="s">
        <v>2</v>
      </c>
      <c r="B4" s="112" t="s">
        <v>3</v>
      </c>
      <c r="C4" s="112" t="s">
        <v>4</v>
      </c>
      <c r="D4" s="113" t="s">
        <v>54</v>
      </c>
      <c r="E4" s="114"/>
      <c r="F4" s="114"/>
      <c r="G4" s="114"/>
      <c r="H4" s="97" t="s">
        <v>6</v>
      </c>
      <c r="I4" s="115" t="s">
        <v>7</v>
      </c>
      <c r="J4" s="116"/>
      <c r="K4" s="115" t="s">
        <v>8</v>
      </c>
    </row>
    <row r="5" spans="1:12" s="11" customFormat="1" ht="18" customHeight="1">
      <c r="A5" s="112"/>
      <c r="B5" s="112"/>
      <c r="C5" s="112"/>
      <c r="D5" s="115" t="s">
        <v>68</v>
      </c>
      <c r="E5" s="116"/>
      <c r="F5" s="110" t="s">
        <v>9</v>
      </c>
      <c r="G5" s="110"/>
      <c r="H5" s="98"/>
      <c r="I5" s="117"/>
      <c r="J5" s="118"/>
      <c r="K5" s="117"/>
      <c r="L5" s="10"/>
    </row>
    <row r="6" spans="1:12" s="11" customFormat="1" ht="12.75" customHeight="1">
      <c r="A6" s="112"/>
      <c r="B6" s="112"/>
      <c r="C6" s="112"/>
      <c r="D6" s="12" t="s">
        <v>10</v>
      </c>
      <c r="E6" s="93" t="s">
        <v>11</v>
      </c>
      <c r="F6" s="94" t="s">
        <v>10</v>
      </c>
      <c r="G6" s="12" t="s">
        <v>11</v>
      </c>
      <c r="H6" s="99"/>
      <c r="I6" s="12" t="s">
        <v>10</v>
      </c>
      <c r="J6" s="12" t="s">
        <v>11</v>
      </c>
      <c r="K6" s="117"/>
      <c r="L6" s="10"/>
    </row>
    <row r="7" spans="1:12" s="16" customFormat="1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4" t="s">
        <v>52</v>
      </c>
      <c r="I7" s="13">
        <v>9</v>
      </c>
      <c r="J7" s="13">
        <v>10</v>
      </c>
      <c r="K7" s="13">
        <v>11</v>
      </c>
      <c r="L7" s="15"/>
    </row>
    <row r="8" spans="1:12" s="20" customFormat="1" ht="15">
      <c r="A8" s="109" t="s">
        <v>12</v>
      </c>
      <c r="B8" s="109"/>
      <c r="C8" s="109"/>
      <c r="D8" s="17"/>
      <c r="E8" s="17">
        <f>SUM(E9:E13)</f>
        <v>2485823</v>
      </c>
      <c r="F8" s="17"/>
      <c r="G8" s="17">
        <f>SUM(G9:G13)</f>
        <v>37772</v>
      </c>
      <c r="H8" s="18">
        <f t="shared" ref="H8:H25" si="0">G8/E8*100</f>
        <v>1.5194967622393065</v>
      </c>
      <c r="I8" s="18"/>
      <c r="J8" s="17">
        <f>SUM(J9:J13)</f>
        <v>-2448051</v>
      </c>
      <c r="K8" s="17"/>
      <c r="L8" s="19">
        <f>G8-E8</f>
        <v>-2448051</v>
      </c>
    </row>
    <row r="9" spans="1:12" s="25" customFormat="1">
      <c r="A9" s="95" t="s">
        <v>13</v>
      </c>
      <c r="B9" s="95"/>
      <c r="C9" s="95"/>
      <c r="D9" s="21"/>
      <c r="E9" s="21">
        <f>E15+E72</f>
        <v>2485823</v>
      </c>
      <c r="F9" s="21"/>
      <c r="G9" s="21">
        <f>G15+G72</f>
        <v>37772</v>
      </c>
      <c r="H9" s="22">
        <f t="shared" si="0"/>
        <v>1.5194967622393065</v>
      </c>
      <c r="I9" s="23"/>
      <c r="J9" s="21">
        <f>G9-E9</f>
        <v>-2448051</v>
      </c>
      <c r="K9" s="21"/>
      <c r="L9" s="24"/>
    </row>
    <row r="10" spans="1:12" s="25" customFormat="1" hidden="1" outlineLevel="1">
      <c r="A10" s="95" t="s">
        <v>14</v>
      </c>
      <c r="B10" s="95"/>
      <c r="C10" s="95"/>
      <c r="D10" s="21"/>
      <c r="E10" s="21">
        <f>E16</f>
        <v>0</v>
      </c>
      <c r="F10" s="21"/>
      <c r="G10" s="21">
        <f>G16</f>
        <v>0</v>
      </c>
      <c r="H10" s="22" t="e">
        <f t="shared" si="0"/>
        <v>#DIV/0!</v>
      </c>
      <c r="I10" s="26"/>
      <c r="J10" s="21">
        <f>G10-E10</f>
        <v>0</v>
      </c>
      <c r="K10" s="21"/>
      <c r="L10" s="24"/>
    </row>
    <row r="11" spans="1:12" s="25" customFormat="1" hidden="1" outlineLevel="1">
      <c r="A11" s="95" t="s">
        <v>15</v>
      </c>
      <c r="B11" s="95"/>
      <c r="C11" s="95"/>
      <c r="D11" s="21"/>
      <c r="E11" s="21">
        <f>E17+E71</f>
        <v>0</v>
      </c>
      <c r="F11" s="21"/>
      <c r="G11" s="21">
        <f>G17+G71</f>
        <v>0</v>
      </c>
      <c r="H11" s="22" t="e">
        <f t="shared" si="0"/>
        <v>#DIV/0!</v>
      </c>
      <c r="I11" s="26"/>
      <c r="J11" s="21">
        <f>G11-E11</f>
        <v>0</v>
      </c>
      <c r="K11" s="21"/>
      <c r="L11" s="24"/>
    </row>
    <row r="12" spans="1:12" s="25" customFormat="1" hidden="1" outlineLevel="1">
      <c r="A12" s="95" t="s">
        <v>16</v>
      </c>
      <c r="B12" s="95"/>
      <c r="C12" s="95"/>
      <c r="D12" s="21"/>
      <c r="E12" s="21">
        <f>E18</f>
        <v>0</v>
      </c>
      <c r="F12" s="21"/>
      <c r="G12" s="21">
        <f>G18</f>
        <v>0</v>
      </c>
      <c r="H12" s="22" t="e">
        <f t="shared" si="0"/>
        <v>#DIV/0!</v>
      </c>
      <c r="I12" s="26"/>
      <c r="J12" s="21">
        <f>G12-E12</f>
        <v>0</v>
      </c>
      <c r="K12" s="21"/>
      <c r="L12" s="24"/>
    </row>
    <row r="13" spans="1:12" s="25" customFormat="1" hidden="1" outlineLevel="1">
      <c r="A13" s="95" t="s">
        <v>17</v>
      </c>
      <c r="B13" s="95"/>
      <c r="C13" s="95"/>
      <c r="D13" s="21"/>
      <c r="E13" s="21">
        <f>E19</f>
        <v>0</v>
      </c>
      <c r="F13" s="21"/>
      <c r="G13" s="21">
        <f>G19</f>
        <v>0</v>
      </c>
      <c r="H13" s="22" t="e">
        <f t="shared" si="0"/>
        <v>#DIV/0!</v>
      </c>
      <c r="I13" s="26"/>
      <c r="J13" s="21">
        <f>G13-E13</f>
        <v>0</v>
      </c>
      <c r="K13" s="21"/>
      <c r="L13" s="24"/>
    </row>
    <row r="14" spans="1:12" s="30" customFormat="1" collapsed="1">
      <c r="A14" s="100" t="s">
        <v>18</v>
      </c>
      <c r="B14" s="100"/>
      <c r="C14" s="100"/>
      <c r="D14" s="27"/>
      <c r="E14" s="27">
        <f>SUM(E15:E19)</f>
        <v>2385462</v>
      </c>
      <c r="F14" s="27"/>
      <c r="G14" s="27">
        <f>SUM(G15:G19)</f>
        <v>17777</v>
      </c>
      <c r="H14" s="28">
        <f t="shared" si="0"/>
        <v>0.74522251874060452</v>
      </c>
      <c r="I14" s="28"/>
      <c r="J14" s="27">
        <f>SUM(J15:J19)</f>
        <v>-2367685</v>
      </c>
      <c r="K14" s="27"/>
      <c r="L14" s="29"/>
    </row>
    <row r="15" spans="1:12" s="25" customFormat="1">
      <c r="A15" s="95" t="s">
        <v>13</v>
      </c>
      <c r="B15" s="95"/>
      <c r="C15" s="95"/>
      <c r="D15" s="21"/>
      <c r="E15" s="21">
        <f>E21+E36+E46+E60</f>
        <v>2385462</v>
      </c>
      <c r="F15" s="21"/>
      <c r="G15" s="21">
        <f>G21+G36+G46+G60</f>
        <v>17777</v>
      </c>
      <c r="H15" s="22">
        <f t="shared" si="0"/>
        <v>0.74522251874060452</v>
      </c>
      <c r="I15" s="23"/>
      <c r="J15" s="23">
        <f>G15-E15</f>
        <v>-2367685</v>
      </c>
      <c r="K15" s="21"/>
      <c r="L15" s="24"/>
    </row>
    <row r="16" spans="1:12" s="25" customFormat="1" hidden="1" outlineLevel="1">
      <c r="A16" s="95" t="s">
        <v>14</v>
      </c>
      <c r="B16" s="95"/>
      <c r="C16" s="95"/>
      <c r="D16" s="21"/>
      <c r="E16" s="21">
        <f t="shared" ref="E16:E19" si="1">E22</f>
        <v>0</v>
      </c>
      <c r="F16" s="21"/>
      <c r="G16" s="21">
        <f t="shared" ref="G16:G19" si="2">G22</f>
        <v>0</v>
      </c>
      <c r="H16" s="22" t="e">
        <f t="shared" si="0"/>
        <v>#DIV/0!</v>
      </c>
      <c r="I16" s="26"/>
      <c r="J16" s="21">
        <v>0</v>
      </c>
      <c r="K16" s="21"/>
      <c r="L16" s="24"/>
    </row>
    <row r="17" spans="1:12" s="25" customFormat="1" hidden="1" outlineLevel="1">
      <c r="A17" s="95" t="s">
        <v>15</v>
      </c>
      <c r="B17" s="95"/>
      <c r="C17" s="95"/>
      <c r="D17" s="21"/>
      <c r="E17" s="21">
        <f t="shared" si="1"/>
        <v>0</v>
      </c>
      <c r="F17" s="21"/>
      <c r="G17" s="21">
        <f t="shared" si="2"/>
        <v>0</v>
      </c>
      <c r="H17" s="22" t="e">
        <f t="shared" si="0"/>
        <v>#DIV/0!</v>
      </c>
      <c r="I17" s="26"/>
      <c r="J17" s="21">
        <v>0</v>
      </c>
      <c r="K17" s="21"/>
      <c r="L17" s="24"/>
    </row>
    <row r="18" spans="1:12" s="25" customFormat="1" hidden="1" outlineLevel="1">
      <c r="A18" s="95" t="s">
        <v>16</v>
      </c>
      <c r="B18" s="95"/>
      <c r="C18" s="95"/>
      <c r="D18" s="21"/>
      <c r="E18" s="21">
        <f t="shared" si="1"/>
        <v>0</v>
      </c>
      <c r="F18" s="21"/>
      <c r="G18" s="21">
        <f t="shared" si="2"/>
        <v>0</v>
      </c>
      <c r="H18" s="22" t="e">
        <f t="shared" si="0"/>
        <v>#DIV/0!</v>
      </c>
      <c r="I18" s="26"/>
      <c r="J18" s="21">
        <v>0</v>
      </c>
      <c r="K18" s="21"/>
      <c r="L18" s="24"/>
    </row>
    <row r="19" spans="1:12" s="25" customFormat="1" hidden="1" outlineLevel="1">
      <c r="A19" s="95" t="s">
        <v>17</v>
      </c>
      <c r="B19" s="95"/>
      <c r="C19" s="95"/>
      <c r="D19" s="21"/>
      <c r="E19" s="21">
        <f t="shared" si="1"/>
        <v>0</v>
      </c>
      <c r="F19" s="21"/>
      <c r="G19" s="21">
        <f t="shared" si="2"/>
        <v>0</v>
      </c>
      <c r="H19" s="22" t="e">
        <f t="shared" si="0"/>
        <v>#DIV/0!</v>
      </c>
      <c r="I19" s="26"/>
      <c r="J19" s="21">
        <v>0</v>
      </c>
      <c r="K19" s="21"/>
      <c r="L19" s="24"/>
    </row>
    <row r="20" spans="1:12" s="30" customFormat="1" collapsed="1">
      <c r="A20" s="105" t="s">
        <v>19</v>
      </c>
      <c r="B20" s="106" t="s">
        <v>20</v>
      </c>
      <c r="C20" s="31" t="s">
        <v>21</v>
      </c>
      <c r="D20" s="31">
        <f>SUM(D21:D25)</f>
        <v>174</v>
      </c>
      <c r="E20" s="31">
        <f t="shared" ref="E20:G20" si="3">SUM(E21:E25)</f>
        <v>2212006</v>
      </c>
      <c r="F20" s="31">
        <f t="shared" si="3"/>
        <v>0</v>
      </c>
      <c r="G20" s="31">
        <f t="shared" si="3"/>
        <v>0</v>
      </c>
      <c r="H20" s="32">
        <f t="shared" si="0"/>
        <v>0</v>
      </c>
      <c r="I20" s="31">
        <f>SUM(I21:I25)</f>
        <v>-174</v>
      </c>
      <c r="J20" s="31">
        <f>SUM(J21:J25)</f>
        <v>-2212006</v>
      </c>
      <c r="K20" s="31"/>
      <c r="L20" s="33"/>
    </row>
    <row r="21" spans="1:12" s="37" customFormat="1" ht="12">
      <c r="A21" s="105"/>
      <c r="B21" s="106"/>
      <c r="C21" s="34" t="s">
        <v>22</v>
      </c>
      <c r="D21" s="34">
        <f t="shared" ref="D21:G21" si="4">SUM(D30:D35)</f>
        <v>174</v>
      </c>
      <c r="E21" s="34">
        <f t="shared" si="4"/>
        <v>2212006</v>
      </c>
      <c r="F21" s="34">
        <f t="shared" si="4"/>
        <v>0</v>
      </c>
      <c r="G21" s="34">
        <f t="shared" si="4"/>
        <v>0</v>
      </c>
      <c r="H21" s="35">
        <f t="shared" si="0"/>
        <v>0</v>
      </c>
      <c r="I21" s="34">
        <f t="shared" ref="I21:I35" si="5">F21-D21</f>
        <v>-174</v>
      </c>
      <c r="J21" s="34">
        <f t="shared" ref="J21:J35" si="6">G21-E21</f>
        <v>-2212006</v>
      </c>
      <c r="K21" s="34"/>
      <c r="L21" s="36"/>
    </row>
    <row r="22" spans="1:12" s="37" customFormat="1" ht="12" hidden="1" outlineLevel="1">
      <c r="A22" s="105"/>
      <c r="B22" s="106"/>
      <c r="C22" s="34" t="s">
        <v>23</v>
      </c>
      <c r="D22" s="34">
        <f t="shared" ref="D22:G25" si="7">D26</f>
        <v>0</v>
      </c>
      <c r="E22" s="34">
        <f t="shared" si="7"/>
        <v>0</v>
      </c>
      <c r="F22" s="34">
        <f t="shared" si="7"/>
        <v>0</v>
      </c>
      <c r="G22" s="34">
        <f t="shared" si="7"/>
        <v>0</v>
      </c>
      <c r="H22" s="35" t="e">
        <f t="shared" si="0"/>
        <v>#DIV/0!</v>
      </c>
      <c r="I22" s="34">
        <f t="shared" si="5"/>
        <v>0</v>
      </c>
      <c r="J22" s="34">
        <f t="shared" si="6"/>
        <v>0</v>
      </c>
      <c r="K22" s="34"/>
      <c r="L22" s="36"/>
    </row>
    <row r="23" spans="1:12" s="37" customFormat="1" ht="12" hidden="1" outlineLevel="1">
      <c r="A23" s="105"/>
      <c r="B23" s="106"/>
      <c r="C23" s="34" t="s">
        <v>24</v>
      </c>
      <c r="D23" s="34">
        <f t="shared" si="7"/>
        <v>0</v>
      </c>
      <c r="E23" s="34">
        <f t="shared" si="7"/>
        <v>0</v>
      </c>
      <c r="F23" s="34">
        <f t="shared" si="7"/>
        <v>0</v>
      </c>
      <c r="G23" s="34">
        <f t="shared" si="7"/>
        <v>0</v>
      </c>
      <c r="H23" s="35" t="e">
        <f t="shared" si="0"/>
        <v>#DIV/0!</v>
      </c>
      <c r="I23" s="34">
        <f t="shared" si="5"/>
        <v>0</v>
      </c>
      <c r="J23" s="34">
        <f t="shared" si="6"/>
        <v>0</v>
      </c>
      <c r="K23" s="34"/>
      <c r="L23" s="36"/>
    </row>
    <row r="24" spans="1:12" s="37" customFormat="1" ht="12" hidden="1" outlineLevel="1">
      <c r="A24" s="105"/>
      <c r="B24" s="106"/>
      <c r="C24" s="34" t="s">
        <v>16</v>
      </c>
      <c r="D24" s="34">
        <f t="shared" si="7"/>
        <v>0</v>
      </c>
      <c r="E24" s="34">
        <f t="shared" si="7"/>
        <v>0</v>
      </c>
      <c r="F24" s="34">
        <f t="shared" si="7"/>
        <v>0</v>
      </c>
      <c r="G24" s="34">
        <f t="shared" si="7"/>
        <v>0</v>
      </c>
      <c r="H24" s="35" t="e">
        <f t="shared" si="0"/>
        <v>#DIV/0!</v>
      </c>
      <c r="I24" s="34">
        <f t="shared" si="5"/>
        <v>0</v>
      </c>
      <c r="J24" s="34">
        <f t="shared" si="6"/>
        <v>0</v>
      </c>
      <c r="K24" s="34"/>
      <c r="L24" s="36"/>
    </row>
    <row r="25" spans="1:12" s="37" customFormat="1" ht="12" hidden="1" outlineLevel="1">
      <c r="A25" s="105"/>
      <c r="B25" s="106"/>
      <c r="C25" s="34" t="s">
        <v>25</v>
      </c>
      <c r="D25" s="34">
        <f t="shared" si="7"/>
        <v>0</v>
      </c>
      <c r="E25" s="34">
        <f t="shared" si="7"/>
        <v>0</v>
      </c>
      <c r="F25" s="34">
        <f t="shared" si="7"/>
        <v>0</v>
      </c>
      <c r="G25" s="34">
        <f t="shared" si="7"/>
        <v>0</v>
      </c>
      <c r="H25" s="35" t="e">
        <f t="shared" si="0"/>
        <v>#DIV/0!</v>
      </c>
      <c r="I25" s="34">
        <f t="shared" si="5"/>
        <v>0</v>
      </c>
      <c r="J25" s="34">
        <f t="shared" si="6"/>
        <v>0</v>
      </c>
      <c r="K25" s="34"/>
      <c r="L25" s="36"/>
    </row>
    <row r="26" spans="1:12" s="43" customFormat="1" ht="15" hidden="1" customHeight="1" outlineLevel="1">
      <c r="A26" s="38"/>
      <c r="B26" s="39"/>
      <c r="C26" s="40" t="s">
        <v>23</v>
      </c>
      <c r="D26" s="23"/>
      <c r="E26" s="23"/>
      <c r="F26" s="41"/>
      <c r="G26" s="41"/>
      <c r="H26" s="22"/>
      <c r="I26" s="23">
        <f t="shared" si="5"/>
        <v>0</v>
      </c>
      <c r="J26" s="23">
        <f t="shared" si="6"/>
        <v>0</v>
      </c>
      <c r="K26" s="23"/>
      <c r="L26" s="42"/>
    </row>
    <row r="27" spans="1:12" s="43" customFormat="1" hidden="1" outlineLevel="1">
      <c r="A27" s="38"/>
      <c r="B27" s="39"/>
      <c r="C27" s="23" t="s">
        <v>24</v>
      </c>
      <c r="D27" s="23"/>
      <c r="E27" s="23"/>
      <c r="F27" s="23"/>
      <c r="G27" s="23"/>
      <c r="H27" s="22"/>
      <c r="I27" s="23">
        <f t="shared" si="5"/>
        <v>0</v>
      </c>
      <c r="J27" s="23">
        <f t="shared" si="6"/>
        <v>0</v>
      </c>
      <c r="K27" s="44"/>
      <c r="L27" s="42"/>
    </row>
    <row r="28" spans="1:12" s="43" customFormat="1" hidden="1" outlineLevel="1">
      <c r="A28" s="38"/>
      <c r="B28" s="39"/>
      <c r="C28" s="23" t="s">
        <v>16</v>
      </c>
      <c r="D28" s="23"/>
      <c r="E28" s="23"/>
      <c r="F28" s="23"/>
      <c r="G28" s="23"/>
      <c r="H28" s="22"/>
      <c r="I28" s="23">
        <f t="shared" si="5"/>
        <v>0</v>
      </c>
      <c r="J28" s="23">
        <f t="shared" si="6"/>
        <v>0</v>
      </c>
      <c r="K28" s="23"/>
      <c r="L28" s="42"/>
    </row>
    <row r="29" spans="1:12" s="43" customFormat="1" ht="57.75" hidden="1" customHeight="1" outlineLevel="1">
      <c r="A29" s="38"/>
      <c r="B29" s="39" t="s">
        <v>26</v>
      </c>
      <c r="C29" s="45" t="s">
        <v>25</v>
      </c>
      <c r="D29" s="23"/>
      <c r="E29" s="23"/>
      <c r="F29" s="23"/>
      <c r="G29" s="23"/>
      <c r="H29" s="22" t="e">
        <f>G29/E29*100</f>
        <v>#DIV/0!</v>
      </c>
      <c r="I29" s="23">
        <f t="shared" si="5"/>
        <v>0</v>
      </c>
      <c r="J29" s="23">
        <f t="shared" si="6"/>
        <v>0</v>
      </c>
      <c r="K29" s="23"/>
      <c r="L29" s="42"/>
    </row>
    <row r="30" spans="1:12" s="43" customFormat="1" ht="42" customHeight="1" collapsed="1">
      <c r="A30" s="38"/>
      <c r="B30" s="39" t="s">
        <v>26</v>
      </c>
      <c r="C30" s="23" t="s">
        <v>22</v>
      </c>
      <c r="D30" s="23">
        <v>103</v>
      </c>
      <c r="E30" s="23">
        <v>1413256</v>
      </c>
      <c r="F30" s="23"/>
      <c r="G30" s="23"/>
      <c r="H30" s="22">
        <f>G30/E30*100</f>
        <v>0</v>
      </c>
      <c r="I30" s="23">
        <f t="shared" si="5"/>
        <v>-103</v>
      </c>
      <c r="J30" s="23">
        <f t="shared" si="6"/>
        <v>-1413256</v>
      </c>
      <c r="K30" s="23" t="s">
        <v>62</v>
      </c>
      <c r="L30" s="42"/>
    </row>
    <row r="31" spans="1:12" s="43" customFormat="1" ht="54" customHeight="1">
      <c r="A31" s="38"/>
      <c r="B31" s="39" t="s">
        <v>26</v>
      </c>
      <c r="C31" s="23" t="s">
        <v>22</v>
      </c>
      <c r="D31" s="23">
        <v>71</v>
      </c>
      <c r="E31" s="23">
        <v>798750</v>
      </c>
      <c r="F31" s="23"/>
      <c r="G31" s="23"/>
      <c r="H31" s="22">
        <f>G31/E31*100</f>
        <v>0</v>
      </c>
      <c r="I31" s="23">
        <f t="shared" si="5"/>
        <v>-71</v>
      </c>
      <c r="J31" s="23">
        <f t="shared" si="6"/>
        <v>-798750</v>
      </c>
      <c r="K31" s="23" t="s">
        <v>63</v>
      </c>
      <c r="L31" s="42"/>
    </row>
    <row r="32" spans="1:12" s="43" customFormat="1" hidden="1" outlineLevel="1">
      <c r="A32" s="38"/>
      <c r="B32" s="39"/>
      <c r="C32" s="23" t="s">
        <v>22</v>
      </c>
      <c r="D32" s="23"/>
      <c r="E32" s="23"/>
      <c r="F32" s="23"/>
      <c r="G32" s="23"/>
      <c r="H32" s="22"/>
      <c r="I32" s="23">
        <f t="shared" si="5"/>
        <v>0</v>
      </c>
      <c r="J32" s="23">
        <f t="shared" si="6"/>
        <v>0</v>
      </c>
      <c r="K32" s="23"/>
      <c r="L32" s="42"/>
    </row>
    <row r="33" spans="1:12" s="43" customFormat="1" hidden="1" outlineLevel="1">
      <c r="A33" s="38"/>
      <c r="B33" s="39"/>
      <c r="C33" s="23" t="s">
        <v>22</v>
      </c>
      <c r="D33" s="23"/>
      <c r="E33" s="23"/>
      <c r="F33" s="23"/>
      <c r="G33" s="23"/>
      <c r="H33" s="22"/>
      <c r="I33" s="23">
        <f t="shared" si="5"/>
        <v>0</v>
      </c>
      <c r="J33" s="23">
        <f t="shared" si="6"/>
        <v>0</v>
      </c>
      <c r="K33" s="23"/>
      <c r="L33" s="42"/>
    </row>
    <row r="34" spans="1:12" s="49" customFormat="1" hidden="1" outlineLevel="1">
      <c r="A34" s="46"/>
      <c r="B34" s="47"/>
      <c r="C34" s="23" t="s">
        <v>22</v>
      </c>
      <c r="D34" s="45"/>
      <c r="E34" s="45"/>
      <c r="F34" s="23"/>
      <c r="G34" s="23"/>
      <c r="H34" s="22"/>
      <c r="I34" s="23">
        <f t="shared" si="5"/>
        <v>0</v>
      </c>
      <c r="J34" s="23">
        <f t="shared" si="6"/>
        <v>0</v>
      </c>
      <c r="K34" s="45"/>
      <c r="L34" s="48"/>
    </row>
    <row r="35" spans="1:12" hidden="1" outlineLevel="1">
      <c r="A35" s="13"/>
      <c r="B35" s="39"/>
      <c r="C35" s="23" t="s">
        <v>22</v>
      </c>
      <c r="D35" s="44"/>
      <c r="E35" s="44"/>
      <c r="F35" s="23"/>
      <c r="G35" s="50"/>
      <c r="H35" s="22"/>
      <c r="I35" s="23">
        <f t="shared" si="5"/>
        <v>0</v>
      </c>
      <c r="J35" s="23">
        <f t="shared" si="6"/>
        <v>0</v>
      </c>
      <c r="K35" s="44"/>
    </row>
    <row r="36" spans="1:12" s="30" customFormat="1" hidden="1" outlineLevel="1">
      <c r="A36" s="51" t="s">
        <v>28</v>
      </c>
      <c r="B36" s="52" t="s">
        <v>29</v>
      </c>
      <c r="C36" s="31"/>
      <c r="D36" s="31">
        <f t="shared" ref="D36:G36" si="8">D41+D45</f>
        <v>0</v>
      </c>
      <c r="E36" s="31">
        <f t="shared" si="8"/>
        <v>0</v>
      </c>
      <c r="F36" s="31">
        <f t="shared" si="8"/>
        <v>0</v>
      </c>
      <c r="G36" s="31">
        <f t="shared" si="8"/>
        <v>0</v>
      </c>
      <c r="H36" s="31" t="e">
        <f t="shared" ref="H36:H69" si="9">G36/E36*100</f>
        <v>#DIV/0!</v>
      </c>
      <c r="I36" s="31">
        <f>I41+I45</f>
        <v>0</v>
      </c>
      <c r="J36" s="31">
        <f>J41+J45</f>
        <v>0</v>
      </c>
      <c r="K36" s="31"/>
      <c r="L36" s="29"/>
    </row>
    <row r="37" spans="1:12" ht="55.5" hidden="1" customHeight="1" outlineLevel="1">
      <c r="A37" s="13"/>
      <c r="B37" s="53"/>
      <c r="C37" s="44" t="s">
        <v>22</v>
      </c>
      <c r="D37" s="23"/>
      <c r="E37" s="23"/>
      <c r="F37" s="23"/>
      <c r="G37" s="23"/>
      <c r="H37" s="22" t="e">
        <f t="shared" si="9"/>
        <v>#DIV/0!</v>
      </c>
      <c r="I37" s="23">
        <f t="shared" ref="I37:J40" si="10">F37-D37</f>
        <v>0</v>
      </c>
      <c r="J37" s="23">
        <f t="shared" si="10"/>
        <v>0</v>
      </c>
      <c r="K37" s="44"/>
    </row>
    <row r="38" spans="1:12" ht="45" hidden="1" customHeight="1" outlineLevel="1">
      <c r="A38" s="13"/>
      <c r="B38" s="53"/>
      <c r="C38" s="44" t="s">
        <v>22</v>
      </c>
      <c r="D38" s="23"/>
      <c r="E38" s="23"/>
      <c r="F38" s="23"/>
      <c r="G38" s="23"/>
      <c r="H38" s="22" t="e">
        <f t="shared" si="9"/>
        <v>#DIV/0!</v>
      </c>
      <c r="I38" s="23">
        <f t="shared" si="10"/>
        <v>0</v>
      </c>
      <c r="J38" s="23">
        <f t="shared" si="10"/>
        <v>0</v>
      </c>
      <c r="K38" s="44"/>
    </row>
    <row r="39" spans="1:12" ht="57" hidden="1" customHeight="1" outlineLevel="1">
      <c r="A39" s="13"/>
      <c r="B39" s="53"/>
      <c r="C39" s="44" t="s">
        <v>22</v>
      </c>
      <c r="D39" s="23"/>
      <c r="E39" s="23"/>
      <c r="F39" s="23"/>
      <c r="G39" s="23"/>
      <c r="H39" s="22" t="e">
        <f t="shared" si="9"/>
        <v>#DIV/0!</v>
      </c>
      <c r="I39" s="23">
        <f t="shared" si="10"/>
        <v>0</v>
      </c>
      <c r="J39" s="23">
        <f t="shared" si="10"/>
        <v>0</v>
      </c>
      <c r="K39" s="44"/>
    </row>
    <row r="40" spans="1:12" ht="41.25" hidden="1" customHeight="1" outlineLevel="1">
      <c r="A40" s="13"/>
      <c r="B40" s="53"/>
      <c r="C40" s="44" t="s">
        <v>22</v>
      </c>
      <c r="D40" s="23"/>
      <c r="E40" s="23"/>
      <c r="F40" s="23"/>
      <c r="G40" s="23"/>
      <c r="H40" s="22" t="e">
        <f t="shared" si="9"/>
        <v>#DIV/0!</v>
      </c>
      <c r="I40" s="23">
        <f t="shared" si="10"/>
        <v>0</v>
      </c>
      <c r="J40" s="23">
        <f t="shared" si="10"/>
        <v>0</v>
      </c>
      <c r="K40" s="44"/>
    </row>
    <row r="41" spans="1:12" s="57" customFormat="1" ht="12.75" hidden="1" customHeight="1" outlineLevel="1">
      <c r="A41" s="101" t="s">
        <v>36</v>
      </c>
      <c r="B41" s="102"/>
      <c r="C41" s="103"/>
      <c r="D41" s="54">
        <f t="shared" ref="D41:G41" si="11">SUM(D37:D40)</f>
        <v>0</v>
      </c>
      <c r="E41" s="54">
        <f t="shared" si="11"/>
        <v>0</v>
      </c>
      <c r="F41" s="54">
        <f t="shared" si="11"/>
        <v>0</v>
      </c>
      <c r="G41" s="54">
        <f t="shared" si="11"/>
        <v>0</v>
      </c>
      <c r="H41" s="55" t="e">
        <f t="shared" si="9"/>
        <v>#DIV/0!</v>
      </c>
      <c r="I41" s="54">
        <f>SUM(I37:I40)</f>
        <v>0</v>
      </c>
      <c r="J41" s="54">
        <f>SUM(J37:J40)</f>
        <v>0</v>
      </c>
      <c r="K41" s="54"/>
      <c r="L41" s="56"/>
    </row>
    <row r="42" spans="1:12" ht="27.75" hidden="1" customHeight="1" outlineLevel="1">
      <c r="A42" s="13"/>
      <c r="B42" s="53"/>
      <c r="C42" s="44" t="s">
        <v>22</v>
      </c>
      <c r="D42" s="23"/>
      <c r="E42" s="23"/>
      <c r="F42" s="23"/>
      <c r="G42" s="23"/>
      <c r="H42" s="22" t="e">
        <f t="shared" si="9"/>
        <v>#DIV/0!</v>
      </c>
      <c r="I42" s="23">
        <f t="shared" ref="I42:J44" si="12">F42-D42</f>
        <v>0</v>
      </c>
      <c r="J42" s="23">
        <f t="shared" si="12"/>
        <v>0</v>
      </c>
      <c r="K42" s="44"/>
    </row>
    <row r="43" spans="1:12" ht="30" hidden="1" customHeight="1" outlineLevel="1">
      <c r="A43" s="13"/>
      <c r="B43" s="53"/>
      <c r="C43" s="44" t="s">
        <v>22</v>
      </c>
      <c r="D43" s="23"/>
      <c r="E43" s="23"/>
      <c r="F43" s="23"/>
      <c r="G43" s="23"/>
      <c r="H43" s="22" t="e">
        <f t="shared" si="9"/>
        <v>#DIV/0!</v>
      </c>
      <c r="I43" s="23">
        <f t="shared" si="12"/>
        <v>0</v>
      </c>
      <c r="J43" s="23">
        <f t="shared" si="12"/>
        <v>0</v>
      </c>
      <c r="K43" s="44"/>
    </row>
    <row r="44" spans="1:12" ht="29.25" hidden="1" customHeight="1" outlineLevel="1">
      <c r="A44" s="13"/>
      <c r="B44" s="53"/>
      <c r="C44" s="44" t="s">
        <v>22</v>
      </c>
      <c r="D44" s="23"/>
      <c r="E44" s="23"/>
      <c r="F44" s="23"/>
      <c r="G44" s="23"/>
      <c r="H44" s="22" t="e">
        <f t="shared" si="9"/>
        <v>#DIV/0!</v>
      </c>
      <c r="I44" s="23">
        <f t="shared" si="12"/>
        <v>0</v>
      </c>
      <c r="J44" s="23">
        <f t="shared" si="12"/>
        <v>0</v>
      </c>
      <c r="K44" s="44"/>
      <c r="L44" s="58"/>
    </row>
    <row r="45" spans="1:12" s="57" customFormat="1" hidden="1" outlineLevel="1">
      <c r="A45" s="101" t="s">
        <v>40</v>
      </c>
      <c r="B45" s="102"/>
      <c r="C45" s="103"/>
      <c r="D45" s="54">
        <f>SUM(D42:D44)</f>
        <v>0</v>
      </c>
      <c r="E45" s="54">
        <f t="shared" ref="E45:J45" si="13">SUM(E42:E44)</f>
        <v>0</v>
      </c>
      <c r="F45" s="54">
        <f t="shared" si="13"/>
        <v>0</v>
      </c>
      <c r="G45" s="54">
        <f t="shared" si="13"/>
        <v>0</v>
      </c>
      <c r="H45" s="55" t="e">
        <f t="shared" si="9"/>
        <v>#DIV/0!</v>
      </c>
      <c r="I45" s="54">
        <f t="shared" si="13"/>
        <v>0</v>
      </c>
      <c r="J45" s="54">
        <f t="shared" si="13"/>
        <v>0</v>
      </c>
      <c r="K45" s="59"/>
      <c r="L45" s="60"/>
    </row>
    <row r="46" spans="1:12" s="30" customFormat="1" collapsed="1">
      <c r="A46" s="51" t="s">
        <v>41</v>
      </c>
      <c r="B46" s="52" t="s">
        <v>42</v>
      </c>
      <c r="C46" s="31"/>
      <c r="D46" s="31"/>
      <c r="E46" s="31">
        <f>SUM(E47:E59)</f>
        <v>48620</v>
      </c>
      <c r="F46" s="31"/>
      <c r="G46" s="31">
        <f>SUM(G47:G59)</f>
        <v>17777</v>
      </c>
      <c r="H46" s="32">
        <f t="shared" si="9"/>
        <v>36.563142739613333</v>
      </c>
      <c r="I46" s="31">
        <f>SUM(I47:I59)</f>
        <v>0</v>
      </c>
      <c r="J46" s="31">
        <f>SUM(J47:J59)</f>
        <v>-30843</v>
      </c>
      <c r="K46" s="31"/>
      <c r="L46" s="29"/>
    </row>
    <row r="47" spans="1:12" ht="38.25">
      <c r="A47" s="13"/>
      <c r="B47" s="53" t="s">
        <v>55</v>
      </c>
      <c r="C47" s="44" t="s">
        <v>22</v>
      </c>
      <c r="D47" s="44"/>
      <c r="E47" s="23">
        <v>14960</v>
      </c>
      <c r="F47" s="23"/>
      <c r="G47" s="23">
        <v>13896</v>
      </c>
      <c r="H47" s="22">
        <f t="shared" si="9"/>
        <v>92.887700534759361</v>
      </c>
      <c r="I47" s="23"/>
      <c r="J47" s="23">
        <f t="shared" ref="J47:J59" si="14">G47-E47</f>
        <v>-1064</v>
      </c>
      <c r="K47" s="23" t="s">
        <v>64</v>
      </c>
      <c r="L47" s="62"/>
    </row>
    <row r="48" spans="1:12" ht="27" customHeight="1">
      <c r="A48" s="13"/>
      <c r="B48" s="63" t="s">
        <v>56</v>
      </c>
      <c r="C48" s="44" t="s">
        <v>22</v>
      </c>
      <c r="D48" s="44"/>
      <c r="E48" s="23">
        <v>33660</v>
      </c>
      <c r="F48" s="23"/>
      <c r="G48" s="23">
        <f>1740+2141</f>
        <v>3881</v>
      </c>
      <c r="H48" s="22">
        <f t="shared" si="9"/>
        <v>11.530005941770648</v>
      </c>
      <c r="I48" s="23"/>
      <c r="J48" s="23">
        <f t="shared" si="14"/>
        <v>-29779</v>
      </c>
      <c r="K48" s="23" t="s">
        <v>65</v>
      </c>
    </row>
    <row r="49" spans="1:12" ht="38.25" hidden="1" outlineLevel="1">
      <c r="A49" s="13"/>
      <c r="B49" s="63" t="s">
        <v>57</v>
      </c>
      <c r="C49" s="44" t="s">
        <v>22</v>
      </c>
      <c r="D49" s="44"/>
      <c r="E49" s="23"/>
      <c r="F49" s="23"/>
      <c r="G49" s="23"/>
      <c r="H49" s="22" t="e">
        <f t="shared" si="9"/>
        <v>#DIV/0!</v>
      </c>
      <c r="I49" s="23"/>
      <c r="J49" s="23">
        <f t="shared" si="14"/>
        <v>0</v>
      </c>
    </row>
    <row r="50" spans="1:12" hidden="1" outlineLevel="1">
      <c r="A50" s="13"/>
      <c r="B50" s="63" t="s">
        <v>45</v>
      </c>
      <c r="C50" s="44" t="s">
        <v>22</v>
      </c>
      <c r="D50" s="44"/>
      <c r="E50" s="23"/>
      <c r="F50" s="23"/>
      <c r="G50" s="23"/>
      <c r="H50" s="22" t="e">
        <f t="shared" si="9"/>
        <v>#DIV/0!</v>
      </c>
      <c r="I50" s="23"/>
      <c r="J50" s="23">
        <f t="shared" si="14"/>
        <v>0</v>
      </c>
      <c r="K50" s="44"/>
    </row>
    <row r="51" spans="1:12" hidden="1" outlineLevel="1">
      <c r="A51" s="13"/>
      <c r="B51" s="63"/>
      <c r="C51" s="44" t="s">
        <v>22</v>
      </c>
      <c r="D51" s="44"/>
      <c r="E51" s="23"/>
      <c r="F51" s="23"/>
      <c r="G51" s="23"/>
      <c r="H51" s="22" t="e">
        <f t="shared" si="9"/>
        <v>#DIV/0!</v>
      </c>
      <c r="I51" s="23"/>
      <c r="J51" s="23">
        <f t="shared" si="14"/>
        <v>0</v>
      </c>
      <c r="K51" s="44"/>
    </row>
    <row r="52" spans="1:12" hidden="1" outlineLevel="1">
      <c r="A52" s="13"/>
      <c r="B52" s="39"/>
      <c r="C52" s="44" t="s">
        <v>22</v>
      </c>
      <c r="D52" s="44"/>
      <c r="E52" s="23"/>
      <c r="F52" s="23"/>
      <c r="G52" s="23"/>
      <c r="H52" s="22" t="e">
        <f t="shared" si="9"/>
        <v>#DIV/0!</v>
      </c>
      <c r="I52" s="23"/>
      <c r="J52" s="23">
        <f t="shared" si="14"/>
        <v>0</v>
      </c>
      <c r="K52" s="44"/>
    </row>
    <row r="53" spans="1:12" hidden="1" outlineLevel="1">
      <c r="A53" s="13"/>
      <c r="B53" s="63"/>
      <c r="C53" s="44" t="s">
        <v>22</v>
      </c>
      <c r="D53" s="44"/>
      <c r="E53" s="23"/>
      <c r="F53" s="23"/>
      <c r="G53" s="64"/>
      <c r="H53" s="22" t="e">
        <f t="shared" si="9"/>
        <v>#DIV/0!</v>
      </c>
      <c r="I53" s="23"/>
      <c r="J53" s="23">
        <f t="shared" si="14"/>
        <v>0</v>
      </c>
      <c r="K53" s="104"/>
    </row>
    <row r="54" spans="1:12" hidden="1" outlineLevel="1">
      <c r="A54" s="13"/>
      <c r="B54" s="63"/>
      <c r="C54" s="44" t="s">
        <v>22</v>
      </c>
      <c r="D54" s="44"/>
      <c r="E54" s="23"/>
      <c r="F54" s="23"/>
      <c r="G54" s="64"/>
      <c r="H54" s="22" t="e">
        <f t="shared" si="9"/>
        <v>#DIV/0!</v>
      </c>
      <c r="I54" s="23"/>
      <c r="J54" s="23">
        <f t="shared" si="14"/>
        <v>0</v>
      </c>
      <c r="K54" s="104"/>
    </row>
    <row r="55" spans="1:12" hidden="1" outlineLevel="1">
      <c r="A55" s="13"/>
      <c r="B55" s="39"/>
      <c r="C55" s="44" t="s">
        <v>22</v>
      </c>
      <c r="D55" s="44"/>
      <c r="E55" s="23"/>
      <c r="F55" s="23"/>
      <c r="G55" s="64"/>
      <c r="H55" s="22" t="e">
        <f t="shared" si="9"/>
        <v>#DIV/0!</v>
      </c>
      <c r="I55" s="23"/>
      <c r="J55" s="23">
        <f t="shared" si="14"/>
        <v>0</v>
      </c>
      <c r="K55" s="104"/>
    </row>
    <row r="56" spans="1:12" hidden="1" outlineLevel="1">
      <c r="A56" s="13"/>
      <c r="B56" s="39"/>
      <c r="C56" s="44" t="s">
        <v>22</v>
      </c>
      <c r="D56" s="44"/>
      <c r="E56" s="23"/>
      <c r="F56" s="23"/>
      <c r="G56" s="64"/>
      <c r="H56" s="22" t="e">
        <f t="shared" si="9"/>
        <v>#DIV/0!</v>
      </c>
      <c r="I56" s="23"/>
      <c r="J56" s="23">
        <f t="shared" si="14"/>
        <v>0</v>
      </c>
      <c r="K56" s="104"/>
    </row>
    <row r="57" spans="1:12" hidden="1" outlineLevel="1">
      <c r="A57" s="13"/>
      <c r="B57" s="53"/>
      <c r="C57" s="44" t="s">
        <v>22</v>
      </c>
      <c r="D57" s="44"/>
      <c r="E57" s="23"/>
      <c r="F57" s="23"/>
      <c r="G57" s="23"/>
      <c r="H57" s="22" t="e">
        <f t="shared" si="9"/>
        <v>#DIV/0!</v>
      </c>
      <c r="I57" s="23"/>
      <c r="J57" s="23">
        <f t="shared" si="14"/>
        <v>0</v>
      </c>
      <c r="K57" s="44"/>
    </row>
    <row r="58" spans="1:12" hidden="1" outlineLevel="1">
      <c r="A58" s="13"/>
      <c r="B58" s="66"/>
      <c r="C58" s="44" t="s">
        <v>22</v>
      </c>
      <c r="D58" s="44"/>
      <c r="E58" s="44"/>
      <c r="F58" s="44"/>
      <c r="G58" s="23"/>
      <c r="H58" s="22" t="e">
        <f t="shared" si="9"/>
        <v>#DIV/0!</v>
      </c>
      <c r="I58" s="23"/>
      <c r="J58" s="23">
        <f t="shared" si="14"/>
        <v>0</v>
      </c>
      <c r="K58" s="44"/>
    </row>
    <row r="59" spans="1:12" hidden="1" outlineLevel="1">
      <c r="A59" s="13"/>
      <c r="B59" s="53"/>
      <c r="C59" s="44" t="s">
        <v>22</v>
      </c>
      <c r="D59" s="44"/>
      <c r="E59" s="44"/>
      <c r="F59" s="44"/>
      <c r="G59" s="23"/>
      <c r="H59" s="22" t="e">
        <f t="shared" si="9"/>
        <v>#DIV/0!</v>
      </c>
      <c r="I59" s="23"/>
      <c r="J59" s="23">
        <f t="shared" si="14"/>
        <v>0</v>
      </c>
      <c r="K59" s="44"/>
    </row>
    <row r="60" spans="1:12" ht="25.5" collapsed="1">
      <c r="A60" s="67" t="s">
        <v>46</v>
      </c>
      <c r="B60" s="68" t="s">
        <v>47</v>
      </c>
      <c r="C60" s="69"/>
      <c r="D60" s="69"/>
      <c r="E60" s="69">
        <f>SUM(E61:E69)</f>
        <v>124836</v>
      </c>
      <c r="F60" s="69"/>
      <c r="G60" s="69">
        <f>SUM(G61:G69)</f>
        <v>0</v>
      </c>
      <c r="H60" s="70">
        <f t="shared" si="9"/>
        <v>0</v>
      </c>
      <c r="I60" s="69"/>
      <c r="J60" s="69">
        <f>SUM(J61:J69)</f>
        <v>-124836</v>
      </c>
      <c r="K60" s="69"/>
    </row>
    <row r="61" spans="1:12" ht="19.5" customHeight="1">
      <c r="A61" s="13"/>
      <c r="B61" s="39" t="s">
        <v>58</v>
      </c>
      <c r="C61" s="65" t="s">
        <v>22</v>
      </c>
      <c r="D61" s="71"/>
      <c r="E61" s="71">
        <v>25634</v>
      </c>
      <c r="F61" s="44"/>
      <c r="G61" s="72"/>
      <c r="H61" s="22">
        <f t="shared" si="9"/>
        <v>0</v>
      </c>
      <c r="I61" s="73"/>
      <c r="J61" s="23">
        <f t="shared" ref="J61:J69" si="15">G61-E61</f>
        <v>-25634</v>
      </c>
      <c r="K61" s="107" t="s">
        <v>66</v>
      </c>
      <c r="L61" s="58"/>
    </row>
    <row r="62" spans="1:12" ht="19.5" customHeight="1">
      <c r="A62" s="13"/>
      <c r="B62" s="39" t="s">
        <v>58</v>
      </c>
      <c r="C62" s="44" t="s">
        <v>22</v>
      </c>
      <c r="D62" s="71"/>
      <c r="E62" s="74">
        <v>99202</v>
      </c>
      <c r="F62" s="23"/>
      <c r="G62" s="23"/>
      <c r="H62" s="22">
        <f t="shared" si="9"/>
        <v>0</v>
      </c>
      <c r="I62" s="23"/>
      <c r="J62" s="23">
        <f t="shared" si="15"/>
        <v>-99202</v>
      </c>
      <c r="K62" s="108"/>
    </row>
    <row r="63" spans="1:12" hidden="1" outlineLevel="1">
      <c r="A63" s="13"/>
      <c r="B63" s="63"/>
      <c r="C63" s="44" t="s">
        <v>22</v>
      </c>
      <c r="D63" s="44"/>
      <c r="E63" s="23"/>
      <c r="F63" s="23"/>
      <c r="G63" s="23"/>
      <c r="H63" s="22" t="e">
        <f t="shared" si="9"/>
        <v>#DIV/0!</v>
      </c>
      <c r="I63" s="23"/>
      <c r="J63" s="23">
        <f t="shared" si="15"/>
        <v>0</v>
      </c>
      <c r="K63" s="44"/>
    </row>
    <row r="64" spans="1:12" hidden="1" outlineLevel="1">
      <c r="A64" s="13"/>
      <c r="B64" s="63"/>
      <c r="C64" s="44" t="s">
        <v>22</v>
      </c>
      <c r="D64" s="44"/>
      <c r="E64" s="23"/>
      <c r="F64" s="23"/>
      <c r="G64" s="23"/>
      <c r="H64" s="22" t="e">
        <f t="shared" si="9"/>
        <v>#DIV/0!</v>
      </c>
      <c r="I64" s="23"/>
      <c r="J64" s="23">
        <f t="shared" si="15"/>
        <v>0</v>
      </c>
      <c r="K64" s="44"/>
    </row>
    <row r="65" spans="1:12" hidden="1" outlineLevel="1">
      <c r="A65" s="13"/>
      <c r="B65" s="63"/>
      <c r="C65" s="44" t="s">
        <v>22</v>
      </c>
      <c r="D65" s="44"/>
      <c r="E65" s="23"/>
      <c r="F65" s="23"/>
      <c r="G65" s="23"/>
      <c r="H65" s="22" t="e">
        <f t="shared" si="9"/>
        <v>#DIV/0!</v>
      </c>
      <c r="I65" s="23"/>
      <c r="J65" s="23">
        <f t="shared" si="15"/>
        <v>0</v>
      </c>
      <c r="K65" s="44"/>
    </row>
    <row r="66" spans="1:12" hidden="1" outlineLevel="1">
      <c r="A66" s="13"/>
      <c r="B66" s="63"/>
      <c r="C66" s="44" t="s">
        <v>22</v>
      </c>
      <c r="D66" s="44"/>
      <c r="E66" s="23"/>
      <c r="F66" s="23"/>
      <c r="G66" s="23"/>
      <c r="H66" s="22" t="e">
        <f t="shared" si="9"/>
        <v>#DIV/0!</v>
      </c>
      <c r="I66" s="23"/>
      <c r="J66" s="23">
        <f t="shared" si="15"/>
        <v>0</v>
      </c>
      <c r="K66" s="44"/>
    </row>
    <row r="67" spans="1:12" hidden="1" outlineLevel="1">
      <c r="A67" s="13"/>
      <c r="B67" s="63"/>
      <c r="C67" s="44" t="s">
        <v>22</v>
      </c>
      <c r="D67" s="44"/>
      <c r="E67" s="23"/>
      <c r="F67" s="23"/>
      <c r="G67" s="23"/>
      <c r="H67" s="22" t="e">
        <f t="shared" si="9"/>
        <v>#DIV/0!</v>
      </c>
      <c r="I67" s="23"/>
      <c r="J67" s="23">
        <f t="shared" si="15"/>
        <v>0</v>
      </c>
      <c r="K67" s="44"/>
    </row>
    <row r="68" spans="1:12" hidden="1" outlineLevel="1">
      <c r="A68" s="13"/>
      <c r="B68" s="63"/>
      <c r="C68" s="44" t="s">
        <v>22</v>
      </c>
      <c r="D68" s="44"/>
      <c r="E68" s="23"/>
      <c r="F68" s="23"/>
      <c r="G68" s="23"/>
      <c r="H68" s="22" t="e">
        <f t="shared" si="9"/>
        <v>#DIV/0!</v>
      </c>
      <c r="I68" s="23"/>
      <c r="J68" s="23">
        <f t="shared" si="15"/>
        <v>0</v>
      </c>
      <c r="K68" s="61"/>
    </row>
    <row r="69" spans="1:12" hidden="1" outlineLevel="1">
      <c r="A69" s="13"/>
      <c r="B69" s="63"/>
      <c r="C69" s="44" t="s">
        <v>22</v>
      </c>
      <c r="D69" s="44"/>
      <c r="E69" s="23"/>
      <c r="F69" s="23"/>
      <c r="G69" s="23"/>
      <c r="H69" s="22" t="e">
        <f t="shared" si="9"/>
        <v>#DIV/0!</v>
      </c>
      <c r="I69" s="23"/>
      <c r="J69" s="23">
        <f t="shared" si="15"/>
        <v>0</v>
      </c>
      <c r="K69" s="44"/>
    </row>
    <row r="70" spans="1:12" s="30" customFormat="1" collapsed="1">
      <c r="A70" s="100" t="s">
        <v>48</v>
      </c>
      <c r="B70" s="100"/>
      <c r="C70" s="27"/>
      <c r="D70" s="27"/>
      <c r="E70" s="27">
        <f>SUM(E71:E72)</f>
        <v>100361</v>
      </c>
      <c r="F70" s="27"/>
      <c r="G70" s="27">
        <f>SUM(G71:G72)</f>
        <v>19995</v>
      </c>
      <c r="H70" s="28"/>
      <c r="I70" s="28"/>
      <c r="J70" s="27">
        <f>SUM(J71:J72)</f>
        <v>-80366</v>
      </c>
      <c r="K70" s="27"/>
      <c r="L70" s="29"/>
    </row>
    <row r="71" spans="1:12" hidden="1" outlineLevel="1">
      <c r="A71" s="95" t="s">
        <v>49</v>
      </c>
      <c r="B71" s="95"/>
      <c r="C71" s="95"/>
      <c r="D71" s="21"/>
      <c r="E71" s="21">
        <f>E74</f>
        <v>0</v>
      </c>
      <c r="F71" s="21"/>
      <c r="G71" s="21">
        <f>G74</f>
        <v>0</v>
      </c>
      <c r="H71" s="26"/>
      <c r="I71" s="26"/>
      <c r="J71" s="21">
        <f>J74</f>
        <v>0</v>
      </c>
      <c r="K71" s="21"/>
    </row>
    <row r="72" spans="1:12" collapsed="1">
      <c r="A72" s="95" t="s">
        <v>50</v>
      </c>
      <c r="B72" s="95"/>
      <c r="C72" s="95"/>
      <c r="D72" s="21"/>
      <c r="E72" s="21">
        <f>E73+E80-E71</f>
        <v>100361</v>
      </c>
      <c r="F72" s="21"/>
      <c r="G72" s="21">
        <f>G73+G80-G71</f>
        <v>19995</v>
      </c>
      <c r="H72" s="26"/>
      <c r="I72" s="26"/>
      <c r="J72" s="21">
        <f>J73+J80-J71</f>
        <v>-80366</v>
      </c>
      <c r="K72" s="21"/>
    </row>
    <row r="73" spans="1:12" s="30" customFormat="1">
      <c r="A73" s="51">
        <v>1</v>
      </c>
      <c r="B73" s="52" t="s">
        <v>42</v>
      </c>
      <c r="C73" s="31"/>
      <c r="D73" s="31"/>
      <c r="E73" s="31">
        <f>SUM(E74:E79)</f>
        <v>100361</v>
      </c>
      <c r="F73" s="31"/>
      <c r="G73" s="31">
        <f>SUM(G74:G79)</f>
        <v>19995</v>
      </c>
      <c r="H73" s="32"/>
      <c r="I73" s="32"/>
      <c r="J73" s="31">
        <f>SUM(J74:J79)</f>
        <v>-80366</v>
      </c>
      <c r="K73" s="31"/>
      <c r="L73" s="29"/>
    </row>
    <row r="74" spans="1:12" hidden="1" outlineLevel="1">
      <c r="A74" s="13"/>
      <c r="B74" s="39"/>
      <c r="C74" s="44" t="s">
        <v>24</v>
      </c>
      <c r="D74" s="44"/>
      <c r="E74" s="76"/>
      <c r="F74" s="44"/>
      <c r="G74" s="76"/>
      <c r="H74" s="22"/>
      <c r="I74" s="75"/>
      <c r="J74" s="76">
        <f t="shared" ref="J74:J79" si="16">G74-E74</f>
        <v>0</v>
      </c>
      <c r="K74" s="44"/>
    </row>
    <row r="75" spans="1:12" ht="69.75" customHeight="1" collapsed="1">
      <c r="A75" s="13"/>
      <c r="B75" s="39" t="s">
        <v>51</v>
      </c>
      <c r="C75" s="44" t="s">
        <v>22</v>
      </c>
      <c r="D75" s="44"/>
      <c r="E75" s="44">
        <v>100361</v>
      </c>
      <c r="F75" s="44"/>
      <c r="G75" s="44">
        <f>2679+14464</f>
        <v>17143</v>
      </c>
      <c r="H75" s="22"/>
      <c r="I75" s="75"/>
      <c r="J75" s="23">
        <f t="shared" si="16"/>
        <v>-83218</v>
      </c>
      <c r="K75" s="23" t="s">
        <v>67</v>
      </c>
    </row>
    <row r="76" spans="1:12" ht="31.5" customHeight="1">
      <c r="A76" s="13"/>
      <c r="B76" s="39" t="s">
        <v>59</v>
      </c>
      <c r="C76" s="44" t="s">
        <v>22</v>
      </c>
      <c r="D76" s="44"/>
      <c r="E76" s="44"/>
      <c r="F76" s="44"/>
      <c r="G76" s="44">
        <v>2852</v>
      </c>
      <c r="H76" s="22"/>
      <c r="I76" s="75"/>
      <c r="J76" s="76">
        <f t="shared" si="16"/>
        <v>2852</v>
      </c>
      <c r="K76" s="78"/>
    </row>
    <row r="77" spans="1:12" hidden="1" outlineLevel="1">
      <c r="A77" s="13"/>
      <c r="B77" s="39"/>
      <c r="C77" s="44" t="s">
        <v>22</v>
      </c>
      <c r="D77" s="44"/>
      <c r="E77" s="44"/>
      <c r="F77" s="44"/>
      <c r="G77" s="44"/>
      <c r="H77" s="22" t="e">
        <f t="shared" ref="H76:H84" si="17">G77/E77*100</f>
        <v>#DIV/0!</v>
      </c>
      <c r="I77" s="75"/>
      <c r="J77" s="76">
        <f t="shared" si="16"/>
        <v>0</v>
      </c>
      <c r="K77" s="44"/>
    </row>
    <row r="78" spans="1:12" hidden="1" outlineLevel="1">
      <c r="A78" s="13"/>
      <c r="B78" s="66"/>
      <c r="C78" s="44" t="s">
        <v>22</v>
      </c>
      <c r="D78" s="44"/>
      <c r="E78" s="44"/>
      <c r="F78" s="44"/>
      <c r="G78" s="44"/>
      <c r="H78" s="22" t="e">
        <f t="shared" si="17"/>
        <v>#DIV/0!</v>
      </c>
      <c r="I78" s="75"/>
      <c r="J78" s="76">
        <f t="shared" si="16"/>
        <v>0</v>
      </c>
      <c r="K78" s="44"/>
    </row>
    <row r="79" spans="1:12" hidden="1" outlineLevel="1">
      <c r="A79" s="13"/>
      <c r="B79" s="66"/>
      <c r="C79" s="44" t="s">
        <v>22</v>
      </c>
      <c r="D79" s="44"/>
      <c r="E79" s="44"/>
      <c r="F79" s="44"/>
      <c r="G79" s="44"/>
      <c r="H79" s="22" t="e">
        <f t="shared" si="17"/>
        <v>#DIV/0!</v>
      </c>
      <c r="I79" s="75"/>
      <c r="J79" s="76">
        <f t="shared" si="16"/>
        <v>0</v>
      </c>
      <c r="K79" s="44"/>
    </row>
    <row r="80" spans="1:12" ht="25.5" hidden="1" outlineLevel="1">
      <c r="A80" s="67">
        <v>2</v>
      </c>
      <c r="B80" s="68" t="s">
        <v>47</v>
      </c>
      <c r="C80" s="69"/>
      <c r="D80" s="69"/>
      <c r="E80" s="31">
        <f>SUM(E81:E84)</f>
        <v>0</v>
      </c>
      <c r="F80" s="31"/>
      <c r="G80" s="31">
        <f>SUM(G81:G84)</f>
        <v>0</v>
      </c>
      <c r="H80" s="32" t="e">
        <f t="shared" si="17"/>
        <v>#DIV/0!</v>
      </c>
      <c r="I80" s="70"/>
      <c r="J80" s="31">
        <f>SUM(J81:J84)</f>
        <v>0</v>
      </c>
      <c r="K80" s="31"/>
    </row>
    <row r="81" spans="1:20" hidden="1" outlineLevel="1">
      <c r="A81" s="13"/>
      <c r="B81" s="39"/>
      <c r="C81" s="44" t="s">
        <v>22</v>
      </c>
      <c r="D81" s="44"/>
      <c r="E81" s="44"/>
      <c r="F81" s="44"/>
      <c r="G81" s="44"/>
      <c r="H81" s="22" t="e">
        <f t="shared" si="17"/>
        <v>#DIV/0!</v>
      </c>
      <c r="I81" s="75"/>
      <c r="J81" s="76">
        <f>G81-E81</f>
        <v>0</v>
      </c>
      <c r="K81" s="65"/>
    </row>
    <row r="82" spans="1:20" hidden="1" outlineLevel="1">
      <c r="A82" s="13"/>
      <c r="B82" s="39"/>
      <c r="C82" s="44" t="s">
        <v>22</v>
      </c>
      <c r="D82" s="44"/>
      <c r="E82" s="44"/>
      <c r="F82" s="44"/>
      <c r="G82" s="44"/>
      <c r="H82" s="22" t="e">
        <f t="shared" si="17"/>
        <v>#DIV/0!</v>
      </c>
      <c r="I82" s="75"/>
      <c r="J82" s="76">
        <f>G82-E82</f>
        <v>0</v>
      </c>
      <c r="K82" s="65"/>
    </row>
    <row r="83" spans="1:20" hidden="1" outlineLevel="1">
      <c r="A83" s="13"/>
      <c r="B83" s="39"/>
      <c r="C83" s="44" t="s">
        <v>22</v>
      </c>
      <c r="D83" s="44"/>
      <c r="E83" s="44"/>
      <c r="F83" s="44"/>
      <c r="G83" s="44"/>
      <c r="H83" s="22" t="e">
        <f t="shared" si="17"/>
        <v>#DIV/0!</v>
      </c>
      <c r="I83" s="75"/>
      <c r="J83" s="76">
        <f>G83-E83</f>
        <v>0</v>
      </c>
      <c r="K83" s="65"/>
    </row>
    <row r="84" spans="1:20" hidden="1" outlineLevel="1">
      <c r="A84" s="13"/>
      <c r="B84" s="39"/>
      <c r="C84" s="44" t="s">
        <v>22</v>
      </c>
      <c r="D84" s="44"/>
      <c r="E84" s="44"/>
      <c r="F84" s="44"/>
      <c r="G84" s="44"/>
      <c r="H84" s="22" t="e">
        <f t="shared" si="17"/>
        <v>#DIV/0!</v>
      </c>
      <c r="I84" s="75"/>
      <c r="J84" s="76">
        <f>G84-E84</f>
        <v>0</v>
      </c>
      <c r="K84" s="44"/>
    </row>
    <row r="85" spans="1:20" collapsed="1">
      <c r="A85" s="79"/>
      <c r="B85" s="80"/>
      <c r="C85" s="81"/>
      <c r="D85" s="81"/>
      <c r="E85" s="81"/>
      <c r="F85" s="81"/>
      <c r="G85" s="81"/>
      <c r="H85" s="82"/>
      <c r="I85" s="82"/>
      <c r="J85" s="81"/>
      <c r="K85" s="83"/>
    </row>
    <row r="86" spans="1:20">
      <c r="B86" s="96"/>
      <c r="C86" s="96"/>
      <c r="D86" s="96"/>
      <c r="E86" s="96"/>
      <c r="F86" s="96"/>
      <c r="G86" s="96"/>
      <c r="H86" s="96"/>
      <c r="I86" s="96"/>
      <c r="J86" s="96"/>
      <c r="K86" s="84"/>
    </row>
    <row r="87" spans="1:20">
      <c r="A87" s="79"/>
      <c r="B87" s="119"/>
      <c r="C87" s="119"/>
      <c r="D87" s="119"/>
      <c r="E87" s="119"/>
      <c r="F87" s="119"/>
      <c r="G87" s="119"/>
      <c r="H87" s="119"/>
      <c r="I87" s="119"/>
      <c r="J87" s="119"/>
      <c r="K87" s="119"/>
    </row>
    <row r="88" spans="1:20">
      <c r="A88" s="79"/>
      <c r="B88" s="84"/>
      <c r="C88" s="84"/>
      <c r="D88" s="84"/>
      <c r="E88" s="84"/>
      <c r="F88" s="84"/>
      <c r="G88" s="84"/>
      <c r="H88" s="84"/>
      <c r="I88" s="84"/>
      <c r="J88" s="84"/>
      <c r="K88" s="84"/>
    </row>
    <row r="89" spans="1:20" s="87" customFormat="1" ht="18">
      <c r="A89" s="85"/>
      <c r="B89" s="86"/>
      <c r="C89" s="86"/>
      <c r="D89" s="86"/>
      <c r="E89" s="86"/>
      <c r="F89" s="86"/>
      <c r="L89" s="88"/>
    </row>
    <row r="90" spans="1:20" s="90" customFormat="1">
      <c r="A90" s="89"/>
      <c r="L90" s="91"/>
    </row>
    <row r="91" spans="1:20" s="90" customFormat="1">
      <c r="A91" s="89"/>
      <c r="L91" s="91"/>
    </row>
    <row r="92" spans="1:20" s="1" customFormat="1">
      <c r="A92" s="16"/>
      <c r="B92" s="96"/>
      <c r="C92" s="96"/>
      <c r="D92" s="96"/>
      <c r="E92" s="96"/>
      <c r="F92" s="96"/>
      <c r="G92" s="96"/>
      <c r="H92" s="96"/>
      <c r="I92" s="96"/>
      <c r="J92" s="96"/>
      <c r="K92" s="96"/>
      <c r="M92" s="2"/>
      <c r="N92" s="2"/>
      <c r="O92" s="2"/>
      <c r="P92" s="2"/>
      <c r="Q92" s="2"/>
      <c r="R92" s="2"/>
      <c r="S92" s="2"/>
      <c r="T92" s="2"/>
    </row>
    <row r="93" spans="1:20" s="1" customFormat="1" ht="12.75" customHeight="1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M93" s="2"/>
      <c r="N93" s="2"/>
      <c r="O93" s="2"/>
      <c r="P93" s="2"/>
      <c r="Q93" s="2"/>
      <c r="R93" s="2"/>
      <c r="S93" s="2"/>
      <c r="T93" s="2"/>
    </row>
  </sheetData>
  <mergeCells count="35">
    <mergeCell ref="K61:K62"/>
    <mergeCell ref="A1:K1"/>
    <mergeCell ref="A2:J2"/>
    <mergeCell ref="A4:A6"/>
    <mergeCell ref="B4:B6"/>
    <mergeCell ref="C4:C6"/>
    <mergeCell ref="D4:G4"/>
    <mergeCell ref="I4:J5"/>
    <mergeCell ref="K4:K6"/>
    <mergeCell ref="D5:E5"/>
    <mergeCell ref="A16:C16"/>
    <mergeCell ref="A8:C8"/>
    <mergeCell ref="A9:C9"/>
    <mergeCell ref="A10:C10"/>
    <mergeCell ref="F5:G5"/>
    <mergeCell ref="A11:C11"/>
    <mergeCell ref="A12:C12"/>
    <mergeCell ref="A13:C13"/>
    <mergeCell ref="A14:C14"/>
    <mergeCell ref="A15:C15"/>
    <mergeCell ref="A72:C72"/>
    <mergeCell ref="B86:J86"/>
    <mergeCell ref="B87:K87"/>
    <mergeCell ref="B92:K92"/>
    <mergeCell ref="H4:H6"/>
    <mergeCell ref="A70:B70"/>
    <mergeCell ref="A71:C71"/>
    <mergeCell ref="A41:C41"/>
    <mergeCell ref="A45:C45"/>
    <mergeCell ref="K53:K56"/>
    <mergeCell ref="A17:C17"/>
    <mergeCell ref="A18:C18"/>
    <mergeCell ref="A19:C19"/>
    <mergeCell ref="A20:A25"/>
    <mergeCell ref="B20:B25"/>
  </mergeCells>
  <pageMargins left="0.23622047244094491" right="0" top="0.98" bottom="0.15748031496062992" header="0.31496062992125984" footer="0.15748031496062992"/>
  <pageSetup paperSize="9" scale="60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93"/>
  <sheetViews>
    <sheetView view="pageBreakPreview" zoomScale="75" zoomScaleNormal="70" zoomScaleSheetLayoutView="75" workbookViewId="0">
      <pane xSplit="3" ySplit="7" topLeftCell="D9" activePane="bottomRight" state="frozen"/>
      <selection pane="topRight" activeCell="D1" sqref="D1"/>
      <selection pane="bottomLeft" activeCell="A9" sqref="A9"/>
      <selection pane="bottomRight" activeCell="K30" sqref="K30:K31"/>
    </sheetView>
  </sheetViews>
  <sheetFormatPr defaultRowHeight="12.75" outlineLevelRow="1"/>
  <cols>
    <col min="1" max="1" width="4.7109375" style="16" customWidth="1"/>
    <col min="2" max="2" width="68.140625" style="2" customWidth="1"/>
    <col min="3" max="3" width="17.85546875" style="2" customWidth="1"/>
    <col min="4" max="4" width="8.42578125" style="2" customWidth="1"/>
    <col min="5" max="5" width="12.140625" style="2" customWidth="1"/>
    <col min="6" max="6" width="8.5703125" style="2" customWidth="1"/>
    <col min="7" max="7" width="12" style="2" customWidth="1"/>
    <col min="8" max="8" width="13.42578125" style="2" customWidth="1"/>
    <col min="9" max="9" width="7.85546875" style="2" customWidth="1"/>
    <col min="10" max="10" width="11.42578125" style="2" customWidth="1"/>
    <col min="11" max="11" width="79.7109375" style="2" customWidth="1"/>
    <col min="12" max="12" width="32.140625" style="1" customWidth="1"/>
    <col min="13" max="15" width="9.140625" style="2" customWidth="1"/>
    <col min="16" max="16384" width="9.140625" style="2"/>
  </cols>
  <sheetData>
    <row r="1" spans="1:12" ht="30" customHeight="1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2" ht="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3"/>
    </row>
    <row r="3" spans="1:12" ht="12.75" customHeight="1">
      <c r="A3" s="4"/>
      <c r="B3" s="5"/>
      <c r="C3" s="6"/>
      <c r="D3" s="7"/>
      <c r="E3" s="7"/>
      <c r="I3" s="6"/>
      <c r="J3" s="8" t="s">
        <v>1</v>
      </c>
      <c r="K3" s="9"/>
    </row>
    <row r="4" spans="1:12" ht="12.75" customHeight="1">
      <c r="A4" s="112" t="s">
        <v>2</v>
      </c>
      <c r="B4" s="112" t="s">
        <v>3</v>
      </c>
      <c r="C4" s="112" t="s">
        <v>4</v>
      </c>
      <c r="D4" s="113" t="s">
        <v>5</v>
      </c>
      <c r="E4" s="114"/>
      <c r="F4" s="114"/>
      <c r="G4" s="114"/>
      <c r="H4" s="97" t="s">
        <v>6</v>
      </c>
      <c r="I4" s="115" t="s">
        <v>7</v>
      </c>
      <c r="J4" s="116"/>
      <c r="K4" s="115" t="s">
        <v>8</v>
      </c>
    </row>
    <row r="5" spans="1:12" s="11" customFormat="1" ht="18" customHeight="1">
      <c r="A5" s="112"/>
      <c r="B5" s="112"/>
      <c r="C5" s="112"/>
      <c r="D5" s="115" t="s">
        <v>68</v>
      </c>
      <c r="E5" s="116"/>
      <c r="F5" s="110" t="s">
        <v>9</v>
      </c>
      <c r="G5" s="110"/>
      <c r="H5" s="98"/>
      <c r="I5" s="117"/>
      <c r="J5" s="118"/>
      <c r="K5" s="117"/>
      <c r="L5" s="10"/>
    </row>
    <row r="6" spans="1:12" s="11" customFormat="1" ht="12.75" customHeight="1">
      <c r="A6" s="112"/>
      <c r="B6" s="112"/>
      <c r="C6" s="112"/>
      <c r="D6" s="12" t="s">
        <v>10</v>
      </c>
      <c r="E6" s="93" t="s">
        <v>11</v>
      </c>
      <c r="F6" s="94" t="s">
        <v>10</v>
      </c>
      <c r="G6" s="12" t="s">
        <v>11</v>
      </c>
      <c r="H6" s="99"/>
      <c r="I6" s="12" t="s">
        <v>10</v>
      </c>
      <c r="J6" s="12" t="s">
        <v>11</v>
      </c>
      <c r="K6" s="117"/>
      <c r="L6" s="10"/>
    </row>
    <row r="7" spans="1:12" s="16" customFormat="1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4" t="s">
        <v>52</v>
      </c>
      <c r="I7" s="13">
        <v>9</v>
      </c>
      <c r="J7" s="13">
        <v>10</v>
      </c>
      <c r="K7" s="13">
        <v>11</v>
      </c>
      <c r="L7" s="15"/>
    </row>
    <row r="8" spans="1:12" s="20" customFormat="1" ht="15">
      <c r="A8" s="109" t="s">
        <v>12</v>
      </c>
      <c r="B8" s="109"/>
      <c r="C8" s="109"/>
      <c r="D8" s="17"/>
      <c r="E8" s="17">
        <f>SUM(E9:E13)</f>
        <v>15967344</v>
      </c>
      <c r="F8" s="17"/>
      <c r="G8" s="17">
        <f>SUM(G9:G13)</f>
        <v>10209536</v>
      </c>
      <c r="H8" s="18">
        <f t="shared" ref="H8:H25" si="0">G8/E8*100</f>
        <v>63.940101747666986</v>
      </c>
      <c r="I8" s="18"/>
      <c r="J8" s="17">
        <f>SUM(J9:J13)</f>
        <v>-5757808</v>
      </c>
      <c r="K8" s="17"/>
      <c r="L8" s="19">
        <f>G8-E8</f>
        <v>-5757808</v>
      </c>
    </row>
    <row r="9" spans="1:12" s="25" customFormat="1">
      <c r="A9" s="95" t="s">
        <v>13</v>
      </c>
      <c r="B9" s="95"/>
      <c r="C9" s="95"/>
      <c r="D9" s="21"/>
      <c r="E9" s="21">
        <f>E15+E72</f>
        <v>13678877</v>
      </c>
      <c r="F9" s="21"/>
      <c r="G9" s="21">
        <f>G15+G72</f>
        <v>9261424</v>
      </c>
      <c r="H9" s="22">
        <f t="shared" si="0"/>
        <v>67.706025867474352</v>
      </c>
      <c r="I9" s="23"/>
      <c r="J9" s="21">
        <f>G9-E9</f>
        <v>-4417453</v>
      </c>
      <c r="K9" s="21"/>
      <c r="L9" s="24"/>
    </row>
    <row r="10" spans="1:12" s="25" customFormat="1" hidden="1" outlineLevel="1">
      <c r="A10" s="95" t="s">
        <v>14</v>
      </c>
      <c r="B10" s="95"/>
      <c r="C10" s="95"/>
      <c r="D10" s="21"/>
      <c r="E10" s="21">
        <f>E16</f>
        <v>0</v>
      </c>
      <c r="F10" s="21"/>
      <c r="G10" s="21">
        <f>G16</f>
        <v>0</v>
      </c>
      <c r="H10" s="22" t="e">
        <f t="shared" si="0"/>
        <v>#DIV/0!</v>
      </c>
      <c r="I10" s="26"/>
      <c r="J10" s="21">
        <f>G10-E10</f>
        <v>0</v>
      </c>
      <c r="K10" s="21"/>
      <c r="L10" s="24"/>
    </row>
    <row r="11" spans="1:12" s="25" customFormat="1" hidden="1" outlineLevel="1">
      <c r="A11" s="95" t="s">
        <v>15</v>
      </c>
      <c r="B11" s="95"/>
      <c r="C11" s="95"/>
      <c r="D11" s="21"/>
      <c r="E11" s="21">
        <f>E17+E71</f>
        <v>0</v>
      </c>
      <c r="F11" s="21"/>
      <c r="G11" s="21">
        <f>G17+G71</f>
        <v>0</v>
      </c>
      <c r="H11" s="22" t="e">
        <f t="shared" si="0"/>
        <v>#DIV/0!</v>
      </c>
      <c r="I11" s="26"/>
      <c r="J11" s="21">
        <f>G11-E11</f>
        <v>0</v>
      </c>
      <c r="K11" s="21"/>
      <c r="L11" s="24"/>
    </row>
    <row r="12" spans="1:12" s="25" customFormat="1" hidden="1" outlineLevel="1">
      <c r="A12" s="95" t="s">
        <v>16</v>
      </c>
      <c r="B12" s="95"/>
      <c r="C12" s="95"/>
      <c r="D12" s="21"/>
      <c r="E12" s="21">
        <f>E18</f>
        <v>0</v>
      </c>
      <c r="F12" s="21"/>
      <c r="G12" s="21">
        <f>G18</f>
        <v>0</v>
      </c>
      <c r="H12" s="22" t="e">
        <f t="shared" si="0"/>
        <v>#DIV/0!</v>
      </c>
      <c r="I12" s="26"/>
      <c r="J12" s="21">
        <f>G12-E12</f>
        <v>0</v>
      </c>
      <c r="K12" s="21"/>
      <c r="L12" s="24"/>
    </row>
    <row r="13" spans="1:12" s="25" customFormat="1" collapsed="1">
      <c r="A13" s="95" t="s">
        <v>17</v>
      </c>
      <c r="B13" s="95"/>
      <c r="C13" s="95"/>
      <c r="D13" s="21"/>
      <c r="E13" s="21">
        <f>E19</f>
        <v>2288467</v>
      </c>
      <c r="F13" s="21"/>
      <c r="G13" s="21">
        <f>G19</f>
        <v>948112</v>
      </c>
      <c r="H13" s="22">
        <f t="shared" si="0"/>
        <v>41.430005326709981</v>
      </c>
      <c r="I13" s="26"/>
      <c r="J13" s="21">
        <f>G13-E13</f>
        <v>-1340355</v>
      </c>
      <c r="K13" s="21"/>
      <c r="L13" s="24"/>
    </row>
    <row r="14" spans="1:12" s="30" customFormat="1">
      <c r="A14" s="100" t="s">
        <v>18</v>
      </c>
      <c r="B14" s="100"/>
      <c r="C14" s="100"/>
      <c r="D14" s="27"/>
      <c r="E14" s="27">
        <f>SUM(E15:E19)</f>
        <v>15967344</v>
      </c>
      <c r="F14" s="27"/>
      <c r="G14" s="27">
        <f>SUM(G15:G19)</f>
        <v>10089894</v>
      </c>
      <c r="H14" s="28">
        <f t="shared" si="0"/>
        <v>63.190809943093853</v>
      </c>
      <c r="I14" s="28"/>
      <c r="J14" s="27">
        <f>SUM(J15:J19)</f>
        <v>-4537095</v>
      </c>
      <c r="K14" s="27"/>
      <c r="L14" s="29"/>
    </row>
    <row r="15" spans="1:12" s="25" customFormat="1">
      <c r="A15" s="95" t="s">
        <v>13</v>
      </c>
      <c r="B15" s="95"/>
      <c r="C15" s="95"/>
      <c r="D15" s="21"/>
      <c r="E15" s="21">
        <f>E21+E36+E46+E60</f>
        <v>13678877</v>
      </c>
      <c r="F15" s="21"/>
      <c r="G15" s="21">
        <f>G21+G36+G46+G60</f>
        <v>9141782</v>
      </c>
      <c r="H15" s="22">
        <f t="shared" si="0"/>
        <v>66.831378043680047</v>
      </c>
      <c r="I15" s="23"/>
      <c r="J15" s="23">
        <f>G15-E15</f>
        <v>-4537095</v>
      </c>
      <c r="K15" s="21"/>
      <c r="L15" s="24"/>
    </row>
    <row r="16" spans="1:12" s="25" customFormat="1" hidden="1" outlineLevel="1">
      <c r="A16" s="95" t="s">
        <v>14</v>
      </c>
      <c r="B16" s="95"/>
      <c r="C16" s="95"/>
      <c r="D16" s="21"/>
      <c r="E16" s="21">
        <f t="shared" ref="E16:E19" si="1">E22</f>
        <v>0</v>
      </c>
      <c r="F16" s="21"/>
      <c r="G16" s="21">
        <f t="shared" ref="G16:G19" si="2">G22</f>
        <v>0</v>
      </c>
      <c r="H16" s="22" t="e">
        <f t="shared" si="0"/>
        <v>#DIV/0!</v>
      </c>
      <c r="I16" s="26"/>
      <c r="J16" s="21">
        <v>0</v>
      </c>
      <c r="K16" s="21"/>
      <c r="L16" s="24"/>
    </row>
    <row r="17" spans="1:12" s="25" customFormat="1" hidden="1" outlineLevel="1">
      <c r="A17" s="95" t="s">
        <v>15</v>
      </c>
      <c r="B17" s="95"/>
      <c r="C17" s="95"/>
      <c r="D17" s="21"/>
      <c r="E17" s="21">
        <f t="shared" si="1"/>
        <v>0</v>
      </c>
      <c r="F17" s="21"/>
      <c r="G17" s="21">
        <f t="shared" si="2"/>
        <v>0</v>
      </c>
      <c r="H17" s="22" t="e">
        <f t="shared" si="0"/>
        <v>#DIV/0!</v>
      </c>
      <c r="I17" s="26"/>
      <c r="J17" s="21">
        <v>0</v>
      </c>
      <c r="K17" s="21"/>
      <c r="L17" s="24"/>
    </row>
    <row r="18" spans="1:12" s="25" customFormat="1" hidden="1" outlineLevel="1">
      <c r="A18" s="95" t="s">
        <v>16</v>
      </c>
      <c r="B18" s="95"/>
      <c r="C18" s="95"/>
      <c r="D18" s="21"/>
      <c r="E18" s="21">
        <f t="shared" si="1"/>
        <v>0</v>
      </c>
      <c r="F18" s="21"/>
      <c r="G18" s="21">
        <f t="shared" si="2"/>
        <v>0</v>
      </c>
      <c r="H18" s="22" t="e">
        <f t="shared" si="0"/>
        <v>#DIV/0!</v>
      </c>
      <c r="I18" s="26"/>
      <c r="J18" s="21">
        <v>0</v>
      </c>
      <c r="K18" s="21"/>
      <c r="L18" s="24"/>
    </row>
    <row r="19" spans="1:12" s="25" customFormat="1" collapsed="1">
      <c r="A19" s="95" t="s">
        <v>17</v>
      </c>
      <c r="B19" s="95"/>
      <c r="C19" s="95"/>
      <c r="D19" s="21"/>
      <c r="E19" s="21">
        <f t="shared" si="1"/>
        <v>2288467</v>
      </c>
      <c r="F19" s="21"/>
      <c r="G19" s="21">
        <f t="shared" si="2"/>
        <v>948112</v>
      </c>
      <c r="H19" s="22">
        <f t="shared" si="0"/>
        <v>41.430005326709981</v>
      </c>
      <c r="I19" s="26"/>
      <c r="J19" s="21">
        <v>0</v>
      </c>
      <c r="K19" s="21"/>
      <c r="L19" s="24"/>
    </row>
    <row r="20" spans="1:12" s="30" customFormat="1">
      <c r="A20" s="105" t="s">
        <v>19</v>
      </c>
      <c r="B20" s="106" t="s">
        <v>20</v>
      </c>
      <c r="C20" s="31" t="s">
        <v>21</v>
      </c>
      <c r="D20" s="31">
        <f>SUM(D21:D25)</f>
        <v>344</v>
      </c>
      <c r="E20" s="31">
        <f t="shared" ref="E20:G20" si="3">SUM(E21:E25)</f>
        <v>4500473</v>
      </c>
      <c r="F20" s="31">
        <f t="shared" si="3"/>
        <v>84</v>
      </c>
      <c r="G20" s="31">
        <f t="shared" si="3"/>
        <v>986684</v>
      </c>
      <c r="H20" s="32">
        <f t="shared" si="0"/>
        <v>21.924006654411659</v>
      </c>
      <c r="I20" s="31">
        <f>SUM(I21:I25)</f>
        <v>-260</v>
      </c>
      <c r="J20" s="31">
        <f>SUM(J21:J25)</f>
        <v>-3513789</v>
      </c>
      <c r="K20" s="31"/>
      <c r="L20" s="33"/>
    </row>
    <row r="21" spans="1:12" s="37" customFormat="1" ht="12">
      <c r="A21" s="105"/>
      <c r="B21" s="106"/>
      <c r="C21" s="34" t="s">
        <v>22</v>
      </c>
      <c r="D21" s="34">
        <f t="shared" ref="D21:G21" si="4">SUM(D30:D35)</f>
        <v>174</v>
      </c>
      <c r="E21" s="34">
        <f t="shared" si="4"/>
        <v>2212006</v>
      </c>
      <c r="F21" s="34">
        <f t="shared" si="4"/>
        <v>3</v>
      </c>
      <c r="G21" s="34">
        <f t="shared" si="4"/>
        <v>38572</v>
      </c>
      <c r="H21" s="35">
        <f t="shared" si="0"/>
        <v>1.7437565720888641</v>
      </c>
      <c r="I21" s="34">
        <f t="shared" ref="I21:J35" si="5">F21-D21</f>
        <v>-171</v>
      </c>
      <c r="J21" s="34">
        <f t="shared" si="5"/>
        <v>-2173434</v>
      </c>
      <c r="K21" s="34"/>
      <c r="L21" s="36"/>
    </row>
    <row r="22" spans="1:12" s="37" customFormat="1" ht="12" hidden="1" outlineLevel="1">
      <c r="A22" s="105"/>
      <c r="B22" s="106"/>
      <c r="C22" s="34" t="s">
        <v>23</v>
      </c>
      <c r="D22" s="34">
        <f t="shared" ref="D22:G25" si="6">D26</f>
        <v>0</v>
      </c>
      <c r="E22" s="34">
        <f t="shared" si="6"/>
        <v>0</v>
      </c>
      <c r="F22" s="34">
        <f t="shared" si="6"/>
        <v>0</v>
      </c>
      <c r="G22" s="34">
        <f t="shared" si="6"/>
        <v>0</v>
      </c>
      <c r="H22" s="35" t="e">
        <f t="shared" si="0"/>
        <v>#DIV/0!</v>
      </c>
      <c r="I22" s="34">
        <f t="shared" si="5"/>
        <v>0</v>
      </c>
      <c r="J22" s="34">
        <f t="shared" si="5"/>
        <v>0</v>
      </c>
      <c r="K22" s="34"/>
      <c r="L22" s="36"/>
    </row>
    <row r="23" spans="1:12" s="37" customFormat="1" ht="12" hidden="1" outlineLevel="1">
      <c r="A23" s="105"/>
      <c r="B23" s="106"/>
      <c r="C23" s="34" t="s">
        <v>24</v>
      </c>
      <c r="D23" s="34">
        <f t="shared" si="6"/>
        <v>0</v>
      </c>
      <c r="E23" s="34">
        <f t="shared" si="6"/>
        <v>0</v>
      </c>
      <c r="F23" s="34">
        <f t="shared" si="6"/>
        <v>0</v>
      </c>
      <c r="G23" s="34">
        <f t="shared" si="6"/>
        <v>0</v>
      </c>
      <c r="H23" s="35" t="e">
        <f t="shared" si="0"/>
        <v>#DIV/0!</v>
      </c>
      <c r="I23" s="34">
        <f t="shared" si="5"/>
        <v>0</v>
      </c>
      <c r="J23" s="34">
        <f t="shared" si="5"/>
        <v>0</v>
      </c>
      <c r="K23" s="34"/>
      <c r="L23" s="36"/>
    </row>
    <row r="24" spans="1:12" s="37" customFormat="1" ht="12" hidden="1" outlineLevel="1">
      <c r="A24" s="105"/>
      <c r="B24" s="106"/>
      <c r="C24" s="34" t="s">
        <v>16</v>
      </c>
      <c r="D24" s="34">
        <f t="shared" si="6"/>
        <v>0</v>
      </c>
      <c r="E24" s="34">
        <f t="shared" si="6"/>
        <v>0</v>
      </c>
      <c r="F24" s="34">
        <f t="shared" si="6"/>
        <v>0</v>
      </c>
      <c r="G24" s="34">
        <f t="shared" si="6"/>
        <v>0</v>
      </c>
      <c r="H24" s="35" t="e">
        <f t="shared" si="0"/>
        <v>#DIV/0!</v>
      </c>
      <c r="I24" s="34">
        <f t="shared" si="5"/>
        <v>0</v>
      </c>
      <c r="J24" s="34">
        <f t="shared" si="5"/>
        <v>0</v>
      </c>
      <c r="K24" s="34"/>
      <c r="L24" s="36"/>
    </row>
    <row r="25" spans="1:12" s="37" customFormat="1" ht="12" collapsed="1">
      <c r="A25" s="105"/>
      <c r="B25" s="106"/>
      <c r="C25" s="34" t="s">
        <v>25</v>
      </c>
      <c r="D25" s="34">
        <f t="shared" si="6"/>
        <v>170</v>
      </c>
      <c r="E25" s="34">
        <f t="shared" si="6"/>
        <v>2288467</v>
      </c>
      <c r="F25" s="34">
        <f t="shared" si="6"/>
        <v>81</v>
      </c>
      <c r="G25" s="34">
        <f t="shared" si="6"/>
        <v>948112</v>
      </c>
      <c r="H25" s="35">
        <f t="shared" si="0"/>
        <v>41.430005326709981</v>
      </c>
      <c r="I25" s="34">
        <f t="shared" si="5"/>
        <v>-89</v>
      </c>
      <c r="J25" s="34">
        <f t="shared" si="5"/>
        <v>-1340355</v>
      </c>
      <c r="K25" s="34"/>
      <c r="L25" s="36"/>
    </row>
    <row r="26" spans="1:12" s="43" customFormat="1" ht="15" hidden="1" customHeight="1" outlineLevel="1">
      <c r="A26" s="38"/>
      <c r="B26" s="39"/>
      <c r="C26" s="40" t="s">
        <v>23</v>
      </c>
      <c r="D26" s="23"/>
      <c r="E26" s="23"/>
      <c r="F26" s="41"/>
      <c r="G26" s="41"/>
      <c r="H26" s="22"/>
      <c r="I26" s="23">
        <f t="shared" si="5"/>
        <v>0</v>
      </c>
      <c r="J26" s="23">
        <f t="shared" si="5"/>
        <v>0</v>
      </c>
      <c r="K26" s="23"/>
      <c r="L26" s="42"/>
    </row>
    <row r="27" spans="1:12" s="43" customFormat="1" hidden="1" outlineLevel="1">
      <c r="A27" s="38"/>
      <c r="B27" s="39"/>
      <c r="C27" s="23" t="s">
        <v>24</v>
      </c>
      <c r="D27" s="23"/>
      <c r="E27" s="23"/>
      <c r="F27" s="23"/>
      <c r="G27" s="23"/>
      <c r="H27" s="22"/>
      <c r="I27" s="23">
        <f t="shared" si="5"/>
        <v>0</v>
      </c>
      <c r="J27" s="23">
        <f t="shared" si="5"/>
        <v>0</v>
      </c>
      <c r="K27" s="44"/>
      <c r="L27" s="42"/>
    </row>
    <row r="28" spans="1:12" s="43" customFormat="1" hidden="1" outlineLevel="1">
      <c r="A28" s="38"/>
      <c r="B28" s="39"/>
      <c r="C28" s="23" t="s">
        <v>16</v>
      </c>
      <c r="D28" s="23"/>
      <c r="E28" s="23"/>
      <c r="F28" s="23"/>
      <c r="G28" s="23"/>
      <c r="H28" s="22"/>
      <c r="I28" s="23">
        <f t="shared" si="5"/>
        <v>0</v>
      </c>
      <c r="J28" s="23">
        <f t="shared" si="5"/>
        <v>0</v>
      </c>
      <c r="K28" s="23"/>
      <c r="L28" s="42"/>
    </row>
    <row r="29" spans="1:12" s="43" customFormat="1" ht="57.75" customHeight="1" collapsed="1">
      <c r="A29" s="38"/>
      <c r="B29" s="39" t="s">
        <v>26</v>
      </c>
      <c r="C29" s="45" t="s">
        <v>25</v>
      </c>
      <c r="D29" s="23">
        <v>170</v>
      </c>
      <c r="E29" s="23">
        <v>2288467</v>
      </c>
      <c r="F29" s="23">
        <v>81</v>
      </c>
      <c r="G29" s="23">
        <v>948112</v>
      </c>
      <c r="H29" s="22">
        <f>G29/E29*100</f>
        <v>41.430005326709981</v>
      </c>
      <c r="I29" s="23">
        <f t="shared" si="5"/>
        <v>-89</v>
      </c>
      <c r="J29" s="23">
        <f t="shared" si="5"/>
        <v>-1340355</v>
      </c>
      <c r="K29" s="23" t="s">
        <v>27</v>
      </c>
      <c r="L29" s="42"/>
    </row>
    <row r="30" spans="1:12" s="43" customFormat="1" ht="112.5" customHeight="1">
      <c r="A30" s="38"/>
      <c r="B30" s="39" t="s">
        <v>26</v>
      </c>
      <c r="C30" s="23" t="s">
        <v>22</v>
      </c>
      <c r="D30" s="23">
        <v>103</v>
      </c>
      <c r="E30" s="23">
        <v>1413256</v>
      </c>
      <c r="F30" s="23">
        <v>3</v>
      </c>
      <c r="G30" s="23">
        <v>38572</v>
      </c>
      <c r="H30" s="22">
        <f>G30/E30*100</f>
        <v>2.7293002824682859</v>
      </c>
      <c r="I30" s="23">
        <f t="shared" si="5"/>
        <v>-100</v>
      </c>
      <c r="J30" s="23">
        <f t="shared" si="5"/>
        <v>-1374684</v>
      </c>
      <c r="K30" s="23" t="s">
        <v>60</v>
      </c>
      <c r="L30" s="42"/>
    </row>
    <row r="31" spans="1:12" s="43" customFormat="1" ht="52.5" customHeight="1">
      <c r="A31" s="38"/>
      <c r="B31" s="39" t="s">
        <v>26</v>
      </c>
      <c r="C31" s="23" t="s">
        <v>22</v>
      </c>
      <c r="D31" s="23">
        <v>71</v>
      </c>
      <c r="E31" s="23">
        <v>798750</v>
      </c>
      <c r="F31" s="23"/>
      <c r="G31" s="23"/>
      <c r="H31" s="22">
        <f>G31/E31*100</f>
        <v>0</v>
      </c>
      <c r="I31" s="23">
        <f t="shared" si="5"/>
        <v>-71</v>
      </c>
      <c r="J31" s="23">
        <f t="shared" si="5"/>
        <v>-798750</v>
      </c>
      <c r="K31" s="23" t="s">
        <v>61</v>
      </c>
      <c r="L31" s="42"/>
    </row>
    <row r="32" spans="1:12" s="43" customFormat="1" hidden="1" outlineLevel="1">
      <c r="A32" s="38"/>
      <c r="B32" s="39"/>
      <c r="C32" s="23" t="s">
        <v>22</v>
      </c>
      <c r="D32" s="23"/>
      <c r="E32" s="23"/>
      <c r="F32" s="23"/>
      <c r="G32" s="23"/>
      <c r="H32" s="22"/>
      <c r="I32" s="23">
        <f t="shared" si="5"/>
        <v>0</v>
      </c>
      <c r="J32" s="23">
        <f t="shared" si="5"/>
        <v>0</v>
      </c>
      <c r="K32" s="23"/>
      <c r="L32" s="42"/>
    </row>
    <row r="33" spans="1:12" s="43" customFormat="1" hidden="1" outlineLevel="1">
      <c r="A33" s="38"/>
      <c r="B33" s="39"/>
      <c r="C33" s="23" t="s">
        <v>22</v>
      </c>
      <c r="D33" s="23"/>
      <c r="E33" s="23"/>
      <c r="F33" s="23"/>
      <c r="G33" s="23"/>
      <c r="H33" s="22"/>
      <c r="I33" s="23">
        <f t="shared" si="5"/>
        <v>0</v>
      </c>
      <c r="J33" s="23">
        <f t="shared" si="5"/>
        <v>0</v>
      </c>
      <c r="K33" s="23"/>
      <c r="L33" s="42"/>
    </row>
    <row r="34" spans="1:12" s="49" customFormat="1" hidden="1" outlineLevel="1">
      <c r="A34" s="46"/>
      <c r="B34" s="47"/>
      <c r="C34" s="23" t="s">
        <v>22</v>
      </c>
      <c r="D34" s="45"/>
      <c r="E34" s="45"/>
      <c r="F34" s="23"/>
      <c r="G34" s="23"/>
      <c r="H34" s="22"/>
      <c r="I34" s="23">
        <f t="shared" si="5"/>
        <v>0</v>
      </c>
      <c r="J34" s="23">
        <f t="shared" si="5"/>
        <v>0</v>
      </c>
      <c r="K34" s="45"/>
      <c r="L34" s="48"/>
    </row>
    <row r="35" spans="1:12" ht="18" hidden="1" outlineLevel="1">
      <c r="A35" s="13"/>
      <c r="B35" s="39"/>
      <c r="C35" s="23" t="s">
        <v>22</v>
      </c>
      <c r="D35" s="44"/>
      <c r="E35" s="44"/>
      <c r="F35" s="23"/>
      <c r="G35" s="50"/>
      <c r="H35" s="22"/>
      <c r="I35" s="23">
        <f t="shared" si="5"/>
        <v>0</v>
      </c>
      <c r="J35" s="23">
        <f t="shared" si="5"/>
        <v>0</v>
      </c>
      <c r="K35" s="44"/>
    </row>
    <row r="36" spans="1:12" s="30" customFormat="1" collapsed="1">
      <c r="A36" s="51" t="s">
        <v>28</v>
      </c>
      <c r="B36" s="52" t="s">
        <v>29</v>
      </c>
      <c r="C36" s="31"/>
      <c r="D36" s="31">
        <f t="shared" ref="D36:G36" si="7">D41+D45</f>
        <v>3837</v>
      </c>
      <c r="E36" s="31">
        <f t="shared" si="7"/>
        <v>11421459</v>
      </c>
      <c r="F36" s="31">
        <f t="shared" si="7"/>
        <v>3835</v>
      </c>
      <c r="G36" s="31">
        <f t="shared" si="7"/>
        <v>9057798</v>
      </c>
      <c r="H36" s="31">
        <f t="shared" ref="H36:H69" si="8">G36/E36*100</f>
        <v>79.305087029599292</v>
      </c>
      <c r="I36" s="31">
        <f>I41+I45</f>
        <v>-2</v>
      </c>
      <c r="J36" s="31">
        <f>J41+J45</f>
        <v>-2363661</v>
      </c>
      <c r="K36" s="31"/>
      <c r="L36" s="29"/>
    </row>
    <row r="37" spans="1:12" ht="55.5" customHeight="1">
      <c r="A37" s="13"/>
      <c r="B37" s="53" t="s">
        <v>30</v>
      </c>
      <c r="C37" s="44" t="s">
        <v>22</v>
      </c>
      <c r="D37" s="23">
        <v>18</v>
      </c>
      <c r="E37" s="23">
        <v>19454</v>
      </c>
      <c r="F37" s="23">
        <v>17</v>
      </c>
      <c r="G37" s="23">
        <v>15502</v>
      </c>
      <c r="H37" s="22">
        <f t="shared" si="8"/>
        <v>79.685411740516088</v>
      </c>
      <c r="I37" s="23">
        <f t="shared" ref="I37:J40" si="9">F37-D37</f>
        <v>-1</v>
      </c>
      <c r="J37" s="23">
        <f t="shared" si="9"/>
        <v>-3952</v>
      </c>
      <c r="K37" s="44" t="s">
        <v>31</v>
      </c>
    </row>
    <row r="38" spans="1:12" ht="45" customHeight="1">
      <c r="A38" s="13"/>
      <c r="B38" s="53" t="s">
        <v>32</v>
      </c>
      <c r="C38" s="44" t="s">
        <v>22</v>
      </c>
      <c r="D38" s="23">
        <v>400</v>
      </c>
      <c r="E38" s="23">
        <v>512219</v>
      </c>
      <c r="F38" s="23">
        <v>400</v>
      </c>
      <c r="G38" s="23">
        <v>496768</v>
      </c>
      <c r="H38" s="22">
        <f t="shared" si="8"/>
        <v>96.983516816049388</v>
      </c>
      <c r="I38" s="23">
        <f t="shared" si="9"/>
        <v>0</v>
      </c>
      <c r="J38" s="23">
        <f t="shared" si="9"/>
        <v>-15451</v>
      </c>
      <c r="K38" s="44" t="s">
        <v>33</v>
      </c>
    </row>
    <row r="39" spans="1:12" ht="57" customHeight="1">
      <c r="A39" s="13"/>
      <c r="B39" s="53" t="s">
        <v>34</v>
      </c>
      <c r="C39" s="44" t="s">
        <v>22</v>
      </c>
      <c r="D39" s="23">
        <v>23</v>
      </c>
      <c r="E39" s="23">
        <v>26778</v>
      </c>
      <c r="F39" s="23">
        <v>22</v>
      </c>
      <c r="G39" s="23">
        <v>24831</v>
      </c>
      <c r="H39" s="22">
        <f t="shared" si="8"/>
        <v>92.729105982522967</v>
      </c>
      <c r="I39" s="23">
        <f t="shared" si="9"/>
        <v>-1</v>
      </c>
      <c r="J39" s="23">
        <f t="shared" si="9"/>
        <v>-1947</v>
      </c>
      <c r="K39" s="44" t="s">
        <v>31</v>
      </c>
    </row>
    <row r="40" spans="1:12" ht="41.25" customHeight="1">
      <c r="A40" s="13"/>
      <c r="B40" s="53" t="s">
        <v>35</v>
      </c>
      <c r="C40" s="44" t="s">
        <v>22</v>
      </c>
      <c r="D40" s="23">
        <v>196</v>
      </c>
      <c r="E40" s="23">
        <v>229251</v>
      </c>
      <c r="F40" s="23">
        <v>196</v>
      </c>
      <c r="G40" s="23">
        <v>221522</v>
      </c>
      <c r="H40" s="22">
        <f t="shared" si="8"/>
        <v>96.628586134847822</v>
      </c>
      <c r="I40" s="23">
        <f t="shared" si="9"/>
        <v>0</v>
      </c>
      <c r="J40" s="23">
        <f t="shared" si="9"/>
        <v>-7729</v>
      </c>
      <c r="K40" s="44" t="s">
        <v>33</v>
      </c>
    </row>
    <row r="41" spans="1:12" s="57" customFormat="1" ht="12.75" customHeight="1">
      <c r="A41" s="101" t="s">
        <v>36</v>
      </c>
      <c r="B41" s="102"/>
      <c r="C41" s="103"/>
      <c r="D41" s="54">
        <f t="shared" ref="D41:G41" si="10">SUM(D37:D40)</f>
        <v>637</v>
      </c>
      <c r="E41" s="54">
        <f t="shared" si="10"/>
        <v>787702</v>
      </c>
      <c r="F41" s="54">
        <f t="shared" si="10"/>
        <v>635</v>
      </c>
      <c r="G41" s="54">
        <f t="shared" si="10"/>
        <v>758623</v>
      </c>
      <c r="H41" s="55">
        <f t="shared" si="8"/>
        <v>96.308375502410811</v>
      </c>
      <c r="I41" s="54">
        <f>SUM(I37:I40)</f>
        <v>-2</v>
      </c>
      <c r="J41" s="54">
        <f>SUM(J37:J40)</f>
        <v>-29079</v>
      </c>
      <c r="K41" s="54"/>
      <c r="L41" s="56"/>
    </row>
    <row r="42" spans="1:12" ht="27.75" customHeight="1">
      <c r="A42" s="13"/>
      <c r="B42" s="53" t="s">
        <v>37</v>
      </c>
      <c r="C42" s="44" t="s">
        <v>22</v>
      </c>
      <c r="D42" s="23">
        <v>1000</v>
      </c>
      <c r="E42" s="23">
        <v>3323049</v>
      </c>
      <c r="F42" s="23">
        <v>1000</v>
      </c>
      <c r="G42" s="23">
        <v>2488356</v>
      </c>
      <c r="H42" s="22">
        <f t="shared" si="8"/>
        <v>74.881712547723495</v>
      </c>
      <c r="I42" s="23">
        <f t="shared" ref="I42:J44" si="11">F42-D42</f>
        <v>0</v>
      </c>
      <c r="J42" s="23">
        <f t="shared" si="11"/>
        <v>-834693</v>
      </c>
      <c r="K42" s="44" t="s">
        <v>33</v>
      </c>
    </row>
    <row r="43" spans="1:12" ht="30" customHeight="1">
      <c r="A43" s="13"/>
      <c r="B43" s="53" t="s">
        <v>38</v>
      </c>
      <c r="C43" s="44" t="s">
        <v>22</v>
      </c>
      <c r="D43" s="23">
        <v>1200</v>
      </c>
      <c r="E43" s="23">
        <v>3987659</v>
      </c>
      <c r="F43" s="23">
        <v>1200</v>
      </c>
      <c r="G43" s="23">
        <v>3233155</v>
      </c>
      <c r="H43" s="22">
        <f t="shared" si="8"/>
        <v>81.079024058977964</v>
      </c>
      <c r="I43" s="23">
        <f t="shared" si="11"/>
        <v>0</v>
      </c>
      <c r="J43" s="23">
        <f t="shared" si="11"/>
        <v>-754504</v>
      </c>
      <c r="K43" s="44" t="s">
        <v>33</v>
      </c>
    </row>
    <row r="44" spans="1:12" ht="29.25" customHeight="1">
      <c r="A44" s="13"/>
      <c r="B44" s="53" t="s">
        <v>39</v>
      </c>
      <c r="C44" s="44" t="s">
        <v>22</v>
      </c>
      <c r="D44" s="23">
        <v>1000</v>
      </c>
      <c r="E44" s="23">
        <v>3323049</v>
      </c>
      <c r="F44" s="23">
        <v>1000</v>
      </c>
      <c r="G44" s="23">
        <v>2577664</v>
      </c>
      <c r="H44" s="22">
        <f t="shared" si="8"/>
        <v>77.569244389715593</v>
      </c>
      <c r="I44" s="23">
        <f t="shared" si="11"/>
        <v>0</v>
      </c>
      <c r="J44" s="23">
        <f t="shared" si="11"/>
        <v>-745385</v>
      </c>
      <c r="K44" s="44" t="s">
        <v>33</v>
      </c>
      <c r="L44" s="58"/>
    </row>
    <row r="45" spans="1:12" s="57" customFormat="1">
      <c r="A45" s="101" t="s">
        <v>40</v>
      </c>
      <c r="B45" s="102"/>
      <c r="C45" s="103"/>
      <c r="D45" s="54">
        <f>SUM(D42:D44)</f>
        <v>3200</v>
      </c>
      <c r="E45" s="54">
        <f t="shared" ref="E45:J45" si="12">SUM(E42:E44)</f>
        <v>10633757</v>
      </c>
      <c r="F45" s="54">
        <f t="shared" si="12"/>
        <v>3200</v>
      </c>
      <c r="G45" s="54">
        <f t="shared" si="12"/>
        <v>8299175</v>
      </c>
      <c r="H45" s="55">
        <f t="shared" si="8"/>
        <v>78.045558122119957</v>
      </c>
      <c r="I45" s="54">
        <f t="shared" si="12"/>
        <v>0</v>
      </c>
      <c r="J45" s="54">
        <f t="shared" si="12"/>
        <v>-2334582</v>
      </c>
      <c r="K45" s="59"/>
      <c r="L45" s="60"/>
    </row>
    <row r="46" spans="1:12" s="30" customFormat="1">
      <c r="A46" s="51" t="s">
        <v>41</v>
      </c>
      <c r="B46" s="52" t="s">
        <v>42</v>
      </c>
      <c r="C46" s="31"/>
      <c r="D46" s="31"/>
      <c r="E46" s="31">
        <f>SUM(E47:E59)</f>
        <v>45412</v>
      </c>
      <c r="F46" s="31"/>
      <c r="G46" s="31">
        <f>SUM(G47:G59)</f>
        <v>45412</v>
      </c>
      <c r="H46" s="32">
        <f t="shared" si="8"/>
        <v>100</v>
      </c>
      <c r="I46" s="31">
        <f>SUM(I47:I59)</f>
        <v>0</v>
      </c>
      <c r="J46" s="31">
        <f>SUM(J47:J59)</f>
        <v>0</v>
      </c>
      <c r="K46" s="31"/>
      <c r="L46" s="29"/>
    </row>
    <row r="47" spans="1:12">
      <c r="A47" s="13"/>
      <c r="B47" s="53" t="s">
        <v>43</v>
      </c>
      <c r="C47" s="44" t="s">
        <v>22</v>
      </c>
      <c r="D47" s="44"/>
      <c r="E47" s="23">
        <v>45412</v>
      </c>
      <c r="F47" s="23"/>
      <c r="G47" s="23">
        <v>45412</v>
      </c>
      <c r="H47" s="22">
        <f t="shared" si="8"/>
        <v>100</v>
      </c>
      <c r="I47" s="23"/>
      <c r="J47" s="23">
        <f t="shared" ref="J47:J59" si="13">G47-E47</f>
        <v>0</v>
      </c>
      <c r="K47" s="61" t="s">
        <v>44</v>
      </c>
      <c r="L47" s="62"/>
    </row>
    <row r="48" spans="1:12" hidden="1" outlineLevel="1">
      <c r="A48" s="13"/>
      <c r="B48" s="63" t="s">
        <v>45</v>
      </c>
      <c r="C48" s="44" t="s">
        <v>22</v>
      </c>
      <c r="D48" s="44"/>
      <c r="E48" s="23"/>
      <c r="F48" s="23"/>
      <c r="G48" s="23"/>
      <c r="H48" s="22" t="e">
        <f t="shared" si="8"/>
        <v>#DIV/0!</v>
      </c>
      <c r="I48" s="23"/>
      <c r="J48" s="23">
        <f t="shared" si="13"/>
        <v>0</v>
      </c>
      <c r="K48" s="44"/>
    </row>
    <row r="49" spans="1:12" hidden="1" outlineLevel="1">
      <c r="A49" s="13"/>
      <c r="B49" s="63"/>
      <c r="C49" s="44" t="s">
        <v>22</v>
      </c>
      <c r="D49" s="44"/>
      <c r="E49" s="23"/>
      <c r="F49" s="23"/>
      <c r="G49" s="23"/>
      <c r="H49" s="22" t="e">
        <f t="shared" si="8"/>
        <v>#DIV/0!</v>
      </c>
      <c r="I49" s="23"/>
      <c r="J49" s="23">
        <f t="shared" si="13"/>
        <v>0</v>
      </c>
      <c r="K49" s="44"/>
    </row>
    <row r="50" spans="1:12" hidden="1" outlineLevel="1">
      <c r="A50" s="13"/>
      <c r="B50" s="63"/>
      <c r="C50" s="44" t="s">
        <v>22</v>
      </c>
      <c r="D50" s="44"/>
      <c r="E50" s="23"/>
      <c r="F50" s="23"/>
      <c r="G50" s="23"/>
      <c r="H50" s="22" t="e">
        <f t="shared" si="8"/>
        <v>#DIV/0!</v>
      </c>
      <c r="I50" s="23"/>
      <c r="J50" s="23">
        <f t="shared" si="13"/>
        <v>0</v>
      </c>
      <c r="K50" s="44"/>
    </row>
    <row r="51" spans="1:12" hidden="1" outlineLevel="1">
      <c r="A51" s="13"/>
      <c r="B51" s="63"/>
      <c r="C51" s="44" t="s">
        <v>22</v>
      </c>
      <c r="D51" s="44"/>
      <c r="E51" s="23"/>
      <c r="F51" s="23"/>
      <c r="G51" s="23"/>
      <c r="H51" s="22" t="e">
        <f t="shared" si="8"/>
        <v>#DIV/0!</v>
      </c>
      <c r="I51" s="23"/>
      <c r="J51" s="23">
        <f t="shared" si="13"/>
        <v>0</v>
      </c>
      <c r="K51" s="44"/>
    </row>
    <row r="52" spans="1:12" hidden="1" outlineLevel="1">
      <c r="A52" s="13"/>
      <c r="B52" s="39"/>
      <c r="C52" s="44" t="s">
        <v>22</v>
      </c>
      <c r="D52" s="44"/>
      <c r="E52" s="23"/>
      <c r="F52" s="23"/>
      <c r="G52" s="23"/>
      <c r="H52" s="22" t="e">
        <f t="shared" si="8"/>
        <v>#DIV/0!</v>
      </c>
      <c r="I52" s="23"/>
      <c r="J52" s="23">
        <f t="shared" si="13"/>
        <v>0</v>
      </c>
      <c r="K52" s="44"/>
    </row>
    <row r="53" spans="1:12" hidden="1" outlineLevel="1">
      <c r="A53" s="13"/>
      <c r="B53" s="63"/>
      <c r="C53" s="44" t="s">
        <v>22</v>
      </c>
      <c r="D53" s="44"/>
      <c r="E53" s="23"/>
      <c r="F53" s="23"/>
      <c r="G53" s="64"/>
      <c r="H53" s="22" t="e">
        <f t="shared" si="8"/>
        <v>#DIV/0!</v>
      </c>
      <c r="I53" s="23"/>
      <c r="J53" s="23">
        <f t="shared" si="13"/>
        <v>0</v>
      </c>
      <c r="K53" s="104"/>
    </row>
    <row r="54" spans="1:12" hidden="1" outlineLevel="1">
      <c r="A54" s="13"/>
      <c r="B54" s="63"/>
      <c r="C54" s="44" t="s">
        <v>22</v>
      </c>
      <c r="D54" s="44"/>
      <c r="E54" s="23"/>
      <c r="F54" s="23"/>
      <c r="G54" s="64"/>
      <c r="H54" s="22" t="e">
        <f t="shared" si="8"/>
        <v>#DIV/0!</v>
      </c>
      <c r="I54" s="23"/>
      <c r="J54" s="23">
        <f t="shared" si="13"/>
        <v>0</v>
      </c>
      <c r="K54" s="104"/>
    </row>
    <row r="55" spans="1:12" hidden="1" outlineLevel="1">
      <c r="A55" s="13"/>
      <c r="B55" s="39"/>
      <c r="C55" s="44" t="s">
        <v>22</v>
      </c>
      <c r="D55" s="44"/>
      <c r="E55" s="23"/>
      <c r="F55" s="23"/>
      <c r="G55" s="64"/>
      <c r="H55" s="22" t="e">
        <f t="shared" si="8"/>
        <v>#DIV/0!</v>
      </c>
      <c r="I55" s="23"/>
      <c r="J55" s="23">
        <f t="shared" si="13"/>
        <v>0</v>
      </c>
      <c r="K55" s="104"/>
    </row>
    <row r="56" spans="1:12" hidden="1" outlineLevel="1">
      <c r="A56" s="13"/>
      <c r="B56" s="39"/>
      <c r="C56" s="44" t="s">
        <v>22</v>
      </c>
      <c r="D56" s="44"/>
      <c r="E56" s="23"/>
      <c r="F56" s="23"/>
      <c r="G56" s="64"/>
      <c r="H56" s="22" t="e">
        <f t="shared" si="8"/>
        <v>#DIV/0!</v>
      </c>
      <c r="I56" s="23"/>
      <c r="J56" s="23">
        <f t="shared" si="13"/>
        <v>0</v>
      </c>
      <c r="K56" s="104"/>
    </row>
    <row r="57" spans="1:12" hidden="1" outlineLevel="1">
      <c r="A57" s="13"/>
      <c r="B57" s="53"/>
      <c r="C57" s="44" t="s">
        <v>22</v>
      </c>
      <c r="D57" s="44"/>
      <c r="E57" s="23"/>
      <c r="F57" s="23"/>
      <c r="G57" s="23"/>
      <c r="H57" s="22" t="e">
        <f t="shared" si="8"/>
        <v>#DIV/0!</v>
      </c>
      <c r="I57" s="23"/>
      <c r="J57" s="23">
        <f t="shared" si="13"/>
        <v>0</v>
      </c>
      <c r="K57" s="44"/>
    </row>
    <row r="58" spans="1:12" hidden="1" outlineLevel="1">
      <c r="A58" s="13"/>
      <c r="B58" s="66"/>
      <c r="C58" s="44" t="s">
        <v>22</v>
      </c>
      <c r="D58" s="44"/>
      <c r="E58" s="44"/>
      <c r="F58" s="44"/>
      <c r="G58" s="23"/>
      <c r="H58" s="22" t="e">
        <f t="shared" si="8"/>
        <v>#DIV/0!</v>
      </c>
      <c r="I58" s="23"/>
      <c r="J58" s="23">
        <f t="shared" si="13"/>
        <v>0</v>
      </c>
      <c r="K58" s="44"/>
    </row>
    <row r="59" spans="1:12" hidden="1" outlineLevel="1">
      <c r="A59" s="13"/>
      <c r="B59" s="53"/>
      <c r="C59" s="44" t="s">
        <v>22</v>
      </c>
      <c r="D59" s="44"/>
      <c r="E59" s="44"/>
      <c r="F59" s="44"/>
      <c r="G59" s="23"/>
      <c r="H59" s="22" t="e">
        <f t="shared" si="8"/>
        <v>#DIV/0!</v>
      </c>
      <c r="I59" s="23"/>
      <c r="J59" s="23">
        <f t="shared" si="13"/>
        <v>0</v>
      </c>
      <c r="K59" s="44"/>
    </row>
    <row r="60" spans="1:12" ht="25.5" hidden="1" outlineLevel="1">
      <c r="A60" s="67" t="s">
        <v>46</v>
      </c>
      <c r="B60" s="68" t="s">
        <v>47</v>
      </c>
      <c r="C60" s="69"/>
      <c r="D60" s="69"/>
      <c r="E60" s="69">
        <f>SUM(E61:E69)</f>
        <v>0</v>
      </c>
      <c r="F60" s="69"/>
      <c r="G60" s="69">
        <f>SUM(G61:G69)</f>
        <v>0</v>
      </c>
      <c r="H60" s="70" t="e">
        <f t="shared" si="8"/>
        <v>#DIV/0!</v>
      </c>
      <c r="I60" s="69"/>
      <c r="J60" s="69">
        <f>SUM(J61:J69)</f>
        <v>0</v>
      </c>
      <c r="K60" s="69"/>
    </row>
    <row r="61" spans="1:12" ht="12.75" hidden="1" customHeight="1" outlineLevel="1">
      <c r="A61" s="13"/>
      <c r="B61" s="39"/>
      <c r="C61" s="65" t="s">
        <v>22</v>
      </c>
      <c r="D61" s="71"/>
      <c r="E61" s="71"/>
      <c r="F61" s="44"/>
      <c r="G61" s="72"/>
      <c r="H61" s="22" t="e">
        <f t="shared" si="8"/>
        <v>#DIV/0!</v>
      </c>
      <c r="I61" s="73"/>
      <c r="J61" s="23">
        <f t="shared" ref="J61:J69" si="14">G61-E61</f>
        <v>0</v>
      </c>
      <c r="K61" s="65"/>
      <c r="L61" s="58"/>
    </row>
    <row r="62" spans="1:12" hidden="1" outlineLevel="1">
      <c r="A62" s="13"/>
      <c r="B62" s="39"/>
      <c r="C62" s="44" t="s">
        <v>22</v>
      </c>
      <c r="D62" s="71"/>
      <c r="E62" s="74"/>
      <c r="F62" s="23"/>
      <c r="G62" s="23"/>
      <c r="H62" s="22" t="e">
        <f t="shared" si="8"/>
        <v>#DIV/0!</v>
      </c>
      <c r="I62" s="23"/>
      <c r="J62" s="23">
        <f t="shared" si="14"/>
        <v>0</v>
      </c>
      <c r="K62" s="61"/>
    </row>
    <row r="63" spans="1:12" hidden="1" outlineLevel="1">
      <c r="A63" s="13"/>
      <c r="B63" s="63"/>
      <c r="C63" s="44" t="s">
        <v>22</v>
      </c>
      <c r="D63" s="44"/>
      <c r="E63" s="23"/>
      <c r="F63" s="23"/>
      <c r="G63" s="23"/>
      <c r="H63" s="22" t="e">
        <f t="shared" si="8"/>
        <v>#DIV/0!</v>
      </c>
      <c r="I63" s="23"/>
      <c r="J63" s="23">
        <f t="shared" si="14"/>
        <v>0</v>
      </c>
      <c r="K63" s="44"/>
    </row>
    <row r="64" spans="1:12" hidden="1" outlineLevel="1">
      <c r="A64" s="13"/>
      <c r="B64" s="63"/>
      <c r="C64" s="44" t="s">
        <v>22</v>
      </c>
      <c r="D64" s="44"/>
      <c r="E64" s="23"/>
      <c r="F64" s="23"/>
      <c r="G64" s="23"/>
      <c r="H64" s="22" t="e">
        <f t="shared" si="8"/>
        <v>#DIV/0!</v>
      </c>
      <c r="I64" s="23"/>
      <c r="J64" s="23">
        <f t="shared" si="14"/>
        <v>0</v>
      </c>
      <c r="K64" s="44"/>
    </row>
    <row r="65" spans="1:12" hidden="1" outlineLevel="1">
      <c r="A65" s="13"/>
      <c r="B65" s="63"/>
      <c r="C65" s="44" t="s">
        <v>22</v>
      </c>
      <c r="D65" s="44"/>
      <c r="E65" s="23"/>
      <c r="F65" s="23"/>
      <c r="G65" s="23"/>
      <c r="H65" s="22" t="e">
        <f t="shared" si="8"/>
        <v>#DIV/0!</v>
      </c>
      <c r="I65" s="23"/>
      <c r="J65" s="23">
        <f t="shared" si="14"/>
        <v>0</v>
      </c>
      <c r="K65" s="44"/>
    </row>
    <row r="66" spans="1:12" hidden="1" outlineLevel="1">
      <c r="A66" s="13"/>
      <c r="B66" s="63"/>
      <c r="C66" s="44" t="s">
        <v>22</v>
      </c>
      <c r="D66" s="44"/>
      <c r="E66" s="23"/>
      <c r="F66" s="23"/>
      <c r="G66" s="23"/>
      <c r="H66" s="22" t="e">
        <f t="shared" si="8"/>
        <v>#DIV/0!</v>
      </c>
      <c r="I66" s="23"/>
      <c r="J66" s="23">
        <f t="shared" si="14"/>
        <v>0</v>
      </c>
      <c r="K66" s="44"/>
    </row>
    <row r="67" spans="1:12" hidden="1" outlineLevel="1">
      <c r="A67" s="13"/>
      <c r="B67" s="63"/>
      <c r="C67" s="44" t="s">
        <v>22</v>
      </c>
      <c r="D67" s="44"/>
      <c r="E67" s="23"/>
      <c r="F67" s="23"/>
      <c r="G67" s="23"/>
      <c r="H67" s="22" t="e">
        <f t="shared" si="8"/>
        <v>#DIV/0!</v>
      </c>
      <c r="I67" s="23"/>
      <c r="J67" s="23">
        <f t="shared" si="14"/>
        <v>0</v>
      </c>
      <c r="K67" s="44"/>
    </row>
    <row r="68" spans="1:12" hidden="1" outlineLevel="1">
      <c r="A68" s="13"/>
      <c r="B68" s="63"/>
      <c r="C68" s="44" t="s">
        <v>22</v>
      </c>
      <c r="D68" s="44"/>
      <c r="E68" s="23"/>
      <c r="F68" s="23"/>
      <c r="G68" s="23"/>
      <c r="H68" s="22" t="e">
        <f t="shared" si="8"/>
        <v>#DIV/0!</v>
      </c>
      <c r="I68" s="23"/>
      <c r="J68" s="23">
        <f t="shared" si="14"/>
        <v>0</v>
      </c>
      <c r="K68" s="61"/>
    </row>
    <row r="69" spans="1:12" hidden="1" outlineLevel="1">
      <c r="A69" s="13"/>
      <c r="B69" s="63"/>
      <c r="C69" s="44" t="s">
        <v>22</v>
      </c>
      <c r="D69" s="44"/>
      <c r="E69" s="23"/>
      <c r="F69" s="23"/>
      <c r="G69" s="23"/>
      <c r="H69" s="22" t="e">
        <f t="shared" si="8"/>
        <v>#DIV/0!</v>
      </c>
      <c r="I69" s="23"/>
      <c r="J69" s="23">
        <f t="shared" si="14"/>
        <v>0</v>
      </c>
      <c r="K69" s="44"/>
    </row>
    <row r="70" spans="1:12" s="30" customFormat="1" collapsed="1">
      <c r="A70" s="100" t="s">
        <v>48</v>
      </c>
      <c r="B70" s="100"/>
      <c r="C70" s="27"/>
      <c r="D70" s="27"/>
      <c r="E70" s="27">
        <f>SUM(E71:E72)</f>
        <v>0</v>
      </c>
      <c r="F70" s="27"/>
      <c r="G70" s="27">
        <f>SUM(G71:G72)</f>
        <v>119642</v>
      </c>
      <c r="H70" s="28"/>
      <c r="I70" s="28"/>
      <c r="J70" s="27">
        <f>SUM(J71:J72)</f>
        <v>119642</v>
      </c>
      <c r="K70" s="27"/>
      <c r="L70" s="29"/>
    </row>
    <row r="71" spans="1:12" hidden="1" outlineLevel="1">
      <c r="A71" s="95" t="s">
        <v>49</v>
      </c>
      <c r="B71" s="95"/>
      <c r="C71" s="95"/>
      <c r="D71" s="21"/>
      <c r="E71" s="21">
        <f>E74</f>
        <v>0</v>
      </c>
      <c r="F71" s="21"/>
      <c r="G71" s="21">
        <f>G74</f>
        <v>0</v>
      </c>
      <c r="H71" s="26"/>
      <c r="I71" s="26"/>
      <c r="J71" s="21">
        <f>J74</f>
        <v>0</v>
      </c>
      <c r="K71" s="21"/>
    </row>
    <row r="72" spans="1:12" collapsed="1">
      <c r="A72" s="95" t="s">
        <v>50</v>
      </c>
      <c r="B72" s="95"/>
      <c r="C72" s="95"/>
      <c r="D72" s="21"/>
      <c r="E72" s="21">
        <f>E73+E80-E71</f>
        <v>0</v>
      </c>
      <c r="F72" s="21"/>
      <c r="G72" s="21">
        <f>G73+G80-G71</f>
        <v>119642</v>
      </c>
      <c r="H72" s="26"/>
      <c r="I72" s="26"/>
      <c r="J72" s="21">
        <f>J73+J80-J71</f>
        <v>119642</v>
      </c>
      <c r="K72" s="21"/>
    </row>
    <row r="73" spans="1:12" s="30" customFormat="1">
      <c r="A73" s="51">
        <v>1</v>
      </c>
      <c r="B73" s="52" t="s">
        <v>42</v>
      </c>
      <c r="C73" s="31"/>
      <c r="D73" s="31"/>
      <c r="E73" s="31">
        <f>SUM(E74:E79)</f>
        <v>0</v>
      </c>
      <c r="F73" s="31"/>
      <c r="G73" s="31">
        <f>SUM(G74:G79)</f>
        <v>119642</v>
      </c>
      <c r="H73" s="32"/>
      <c r="I73" s="32"/>
      <c r="J73" s="31">
        <f>SUM(J74:J79)</f>
        <v>119642</v>
      </c>
      <c r="K73" s="31"/>
      <c r="L73" s="29"/>
    </row>
    <row r="74" spans="1:12" hidden="1" outlineLevel="1">
      <c r="A74" s="13"/>
      <c r="B74" s="39"/>
      <c r="C74" s="44" t="s">
        <v>24</v>
      </c>
      <c r="D74" s="44"/>
      <c r="E74" s="76"/>
      <c r="F74" s="44"/>
      <c r="G74" s="76"/>
      <c r="H74" s="22"/>
      <c r="I74" s="75"/>
      <c r="J74" s="76">
        <f t="shared" ref="J74:J79" si="15">G74-E74</f>
        <v>0</v>
      </c>
      <c r="K74" s="44"/>
    </row>
    <row r="75" spans="1:12" ht="69.75" customHeight="1" collapsed="1">
      <c r="A75" s="13"/>
      <c r="B75" s="39" t="s">
        <v>51</v>
      </c>
      <c r="C75" s="44" t="s">
        <v>22</v>
      </c>
      <c r="D75" s="44"/>
      <c r="E75" s="44"/>
      <c r="F75" s="44"/>
      <c r="G75" s="44">
        <v>119642</v>
      </c>
      <c r="H75" s="22"/>
      <c r="I75" s="75"/>
      <c r="J75" s="23">
        <f t="shared" si="15"/>
        <v>119642</v>
      </c>
      <c r="K75" s="77"/>
    </row>
    <row r="76" spans="1:12" ht="12.75" hidden="1" customHeight="1" outlineLevel="1">
      <c r="A76" s="13"/>
      <c r="B76" s="39"/>
      <c r="C76" s="44" t="s">
        <v>22</v>
      </c>
      <c r="D76" s="44"/>
      <c r="E76" s="44"/>
      <c r="F76" s="44"/>
      <c r="G76" s="44"/>
      <c r="H76" s="22" t="e">
        <f t="shared" ref="H76:H84" si="16">G76/E76*100</f>
        <v>#DIV/0!</v>
      </c>
      <c r="I76" s="75"/>
      <c r="J76" s="76">
        <f t="shared" si="15"/>
        <v>0</v>
      </c>
      <c r="K76" s="78"/>
    </row>
    <row r="77" spans="1:12" hidden="1" outlineLevel="1">
      <c r="A77" s="13"/>
      <c r="B77" s="39"/>
      <c r="C77" s="44" t="s">
        <v>22</v>
      </c>
      <c r="D77" s="44"/>
      <c r="E77" s="44"/>
      <c r="F77" s="44"/>
      <c r="G77" s="44"/>
      <c r="H77" s="22" t="e">
        <f t="shared" si="16"/>
        <v>#DIV/0!</v>
      </c>
      <c r="I77" s="75"/>
      <c r="J77" s="76">
        <f t="shared" si="15"/>
        <v>0</v>
      </c>
      <c r="K77" s="44"/>
    </row>
    <row r="78" spans="1:12" hidden="1" outlineLevel="1">
      <c r="A78" s="13"/>
      <c r="B78" s="66"/>
      <c r="C78" s="44" t="s">
        <v>22</v>
      </c>
      <c r="D78" s="44"/>
      <c r="E78" s="44"/>
      <c r="F78" s="44"/>
      <c r="G78" s="44"/>
      <c r="H78" s="22" t="e">
        <f t="shared" si="16"/>
        <v>#DIV/0!</v>
      </c>
      <c r="I78" s="75"/>
      <c r="J78" s="76">
        <f t="shared" si="15"/>
        <v>0</v>
      </c>
      <c r="K78" s="44"/>
    </row>
    <row r="79" spans="1:12" hidden="1" outlineLevel="1">
      <c r="A79" s="13"/>
      <c r="B79" s="66"/>
      <c r="C79" s="44" t="s">
        <v>22</v>
      </c>
      <c r="D79" s="44"/>
      <c r="E79" s="44"/>
      <c r="F79" s="44"/>
      <c r="G79" s="44"/>
      <c r="H79" s="22" t="e">
        <f t="shared" si="16"/>
        <v>#DIV/0!</v>
      </c>
      <c r="I79" s="75"/>
      <c r="J79" s="76">
        <f t="shared" si="15"/>
        <v>0</v>
      </c>
      <c r="K79" s="44"/>
    </row>
    <row r="80" spans="1:12" ht="25.5" hidden="1" outlineLevel="1">
      <c r="A80" s="67">
        <v>2</v>
      </c>
      <c r="B80" s="68" t="s">
        <v>47</v>
      </c>
      <c r="C80" s="69"/>
      <c r="D80" s="69"/>
      <c r="E80" s="31">
        <f>SUM(E81:E84)</f>
        <v>0</v>
      </c>
      <c r="F80" s="31"/>
      <c r="G80" s="31">
        <f>SUM(G81:G84)</f>
        <v>0</v>
      </c>
      <c r="H80" s="32" t="e">
        <f t="shared" si="16"/>
        <v>#DIV/0!</v>
      </c>
      <c r="I80" s="70"/>
      <c r="J80" s="31">
        <f>SUM(J81:J84)</f>
        <v>0</v>
      </c>
      <c r="K80" s="31"/>
    </row>
    <row r="81" spans="1:20" hidden="1" outlineLevel="1">
      <c r="A81" s="13"/>
      <c r="B81" s="39"/>
      <c r="C81" s="44" t="s">
        <v>22</v>
      </c>
      <c r="D81" s="44"/>
      <c r="E81" s="44"/>
      <c r="F81" s="44"/>
      <c r="G81" s="44"/>
      <c r="H81" s="22" t="e">
        <f t="shared" si="16"/>
        <v>#DIV/0!</v>
      </c>
      <c r="I81" s="75"/>
      <c r="J81" s="76">
        <f>G81-E81</f>
        <v>0</v>
      </c>
      <c r="K81" s="65"/>
    </row>
    <row r="82" spans="1:20" hidden="1" outlineLevel="1">
      <c r="A82" s="13"/>
      <c r="B82" s="39"/>
      <c r="C82" s="44" t="s">
        <v>22</v>
      </c>
      <c r="D82" s="44"/>
      <c r="E82" s="44"/>
      <c r="F82" s="44"/>
      <c r="G82" s="44"/>
      <c r="H82" s="22" t="e">
        <f t="shared" si="16"/>
        <v>#DIV/0!</v>
      </c>
      <c r="I82" s="75"/>
      <c r="J82" s="76">
        <f>G82-E82</f>
        <v>0</v>
      </c>
      <c r="K82" s="65"/>
    </row>
    <row r="83" spans="1:20" hidden="1" outlineLevel="1">
      <c r="A83" s="13"/>
      <c r="B83" s="39"/>
      <c r="C83" s="44" t="s">
        <v>22</v>
      </c>
      <c r="D83" s="44"/>
      <c r="E83" s="44"/>
      <c r="F83" s="44"/>
      <c r="G83" s="44"/>
      <c r="H83" s="22" t="e">
        <f t="shared" si="16"/>
        <v>#DIV/0!</v>
      </c>
      <c r="I83" s="75"/>
      <c r="J83" s="76">
        <f>G83-E83</f>
        <v>0</v>
      </c>
      <c r="K83" s="65"/>
    </row>
    <row r="84" spans="1:20" hidden="1" outlineLevel="1">
      <c r="A84" s="13"/>
      <c r="B84" s="39"/>
      <c r="C84" s="44" t="s">
        <v>22</v>
      </c>
      <c r="D84" s="44"/>
      <c r="E84" s="44"/>
      <c r="F84" s="44"/>
      <c r="G84" s="44"/>
      <c r="H84" s="22" t="e">
        <f t="shared" si="16"/>
        <v>#DIV/0!</v>
      </c>
      <c r="I84" s="75"/>
      <c r="J84" s="76">
        <f>G84-E84</f>
        <v>0</v>
      </c>
      <c r="K84" s="44"/>
    </row>
    <row r="85" spans="1:20" collapsed="1">
      <c r="A85" s="79"/>
      <c r="B85" s="80"/>
      <c r="C85" s="81"/>
      <c r="D85" s="81"/>
      <c r="E85" s="81"/>
      <c r="F85" s="81"/>
      <c r="G85" s="81"/>
      <c r="H85" s="82"/>
      <c r="I85" s="82"/>
      <c r="J85" s="81"/>
      <c r="K85" s="83"/>
    </row>
    <row r="86" spans="1:20">
      <c r="B86" s="96"/>
      <c r="C86" s="96"/>
      <c r="D86" s="96"/>
      <c r="E86" s="96"/>
      <c r="F86" s="96"/>
      <c r="G86" s="96"/>
      <c r="H86" s="96"/>
      <c r="I86" s="96"/>
      <c r="J86" s="96"/>
      <c r="K86" s="84"/>
    </row>
    <row r="87" spans="1:20">
      <c r="A87" s="79"/>
      <c r="B87" s="96"/>
      <c r="C87" s="96"/>
      <c r="D87" s="96"/>
      <c r="E87" s="96"/>
      <c r="F87" s="96"/>
      <c r="G87" s="96"/>
      <c r="H87" s="96"/>
      <c r="I87" s="96"/>
      <c r="J87" s="96"/>
      <c r="K87" s="96"/>
    </row>
    <row r="88" spans="1:20">
      <c r="A88" s="79"/>
      <c r="B88" s="84"/>
      <c r="C88" s="84"/>
      <c r="D88" s="84"/>
      <c r="E88" s="84"/>
      <c r="F88" s="84"/>
      <c r="G88" s="84"/>
      <c r="H88" s="84"/>
      <c r="I88" s="84"/>
      <c r="J88" s="84"/>
      <c r="K88" s="84"/>
    </row>
    <row r="89" spans="1:20" s="87" customFormat="1" ht="18">
      <c r="A89" s="85"/>
      <c r="B89" s="86"/>
      <c r="C89" s="86"/>
      <c r="D89" s="86"/>
      <c r="E89" s="86"/>
      <c r="F89" s="86"/>
      <c r="L89" s="88"/>
    </row>
    <row r="90" spans="1:20" s="90" customFormat="1">
      <c r="A90" s="89"/>
      <c r="L90" s="91"/>
    </row>
    <row r="91" spans="1:20" s="90" customFormat="1">
      <c r="A91" s="89"/>
      <c r="L91" s="91"/>
    </row>
    <row r="92" spans="1:20" s="1" customFormat="1">
      <c r="A92" s="16"/>
      <c r="B92" s="96"/>
      <c r="C92" s="96"/>
      <c r="D92" s="96"/>
      <c r="E92" s="96"/>
      <c r="F92" s="96"/>
      <c r="G92" s="96"/>
      <c r="H92" s="96"/>
      <c r="I92" s="96"/>
      <c r="J92" s="96"/>
      <c r="K92" s="96"/>
      <c r="M92" s="2"/>
      <c r="N92" s="2"/>
      <c r="O92" s="2"/>
      <c r="P92" s="2"/>
      <c r="Q92" s="2"/>
      <c r="R92" s="2"/>
      <c r="S92" s="2"/>
      <c r="T92" s="2"/>
    </row>
    <row r="93" spans="1:20" s="1" customFormat="1" ht="12.75" customHeight="1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M93" s="2"/>
      <c r="N93" s="2"/>
      <c r="O93" s="2"/>
      <c r="P93" s="2"/>
      <c r="Q93" s="2"/>
      <c r="R93" s="2"/>
      <c r="S93" s="2"/>
      <c r="T93" s="2"/>
    </row>
  </sheetData>
  <mergeCells count="34">
    <mergeCell ref="B92:K92"/>
    <mergeCell ref="K53:K56"/>
    <mergeCell ref="A70:B70"/>
    <mergeCell ref="A71:C71"/>
    <mergeCell ref="A72:C72"/>
    <mergeCell ref="B86:J86"/>
    <mergeCell ref="B87:K87"/>
    <mergeCell ref="A19:C19"/>
    <mergeCell ref="A20:A25"/>
    <mergeCell ref="B20:B25"/>
    <mergeCell ref="A41:C41"/>
    <mergeCell ref="A45:C45"/>
    <mergeCell ref="A13:C13"/>
    <mergeCell ref="A14:C14"/>
    <mergeCell ref="A15:C15"/>
    <mergeCell ref="A16:C16"/>
    <mergeCell ref="A17:C17"/>
    <mergeCell ref="A18:C18"/>
    <mergeCell ref="F5:G5"/>
    <mergeCell ref="A8:C8"/>
    <mergeCell ref="A9:C9"/>
    <mergeCell ref="A10:C10"/>
    <mergeCell ref="A11:C11"/>
    <mergeCell ref="A12:C12"/>
    <mergeCell ref="A1:K1"/>
    <mergeCell ref="A2:J2"/>
    <mergeCell ref="A4:A6"/>
    <mergeCell ref="B4:B6"/>
    <mergeCell ref="C4:C6"/>
    <mergeCell ref="D4:G4"/>
    <mergeCell ref="H4:H6"/>
    <mergeCell ref="I4:J5"/>
    <mergeCell ref="K4:K6"/>
    <mergeCell ref="D5:E5"/>
  </mergeCells>
  <pageMargins left="0.23622047244094491" right="0" top="0.55118110236220474" bottom="0.15748031496062992" header="0.31496062992125984" footer="0.15748031496062992"/>
  <pageSetup paperSize="9" scale="60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12мес.2016 (факт)</vt:lpstr>
      <vt:lpstr>12мес.2017 (факт)</vt:lpstr>
      <vt:lpstr>'12мес.2016 (факт)'!Область_печати</vt:lpstr>
      <vt:lpstr>'12мес.2017 (факт)'!Область_печати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kuzetova_a</dc:creator>
  <cp:lastModifiedBy>kuzetova_a</cp:lastModifiedBy>
  <cp:lastPrinted>2018-03-03T04:01:10Z</cp:lastPrinted>
  <dcterms:created xsi:type="dcterms:W3CDTF">2018-03-03T02:53:47Z</dcterms:created>
  <dcterms:modified xsi:type="dcterms:W3CDTF">2018-03-03T04:03:52Z</dcterms:modified>
</cp:coreProperties>
</file>